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ocuments\Docs MdM por archivar\Informes asamblea 0229\"/>
    </mc:Choice>
  </mc:AlternateContent>
  <xr:revisionPtr revIDLastSave="0" documentId="8_{9A01508C-1160-4AAC-A066-464B1045439B}" xr6:coauthVersionLast="47" xr6:coauthVersionMax="47" xr10:uidLastSave="{00000000-0000-0000-0000-000000000000}"/>
  <bookViews>
    <workbookView xWindow="-108" yWindow="-108" windowWidth="23256" windowHeight="12456" xr2:uid="{653A32B0-1C49-4719-BBCB-1C3A17059BBF}"/>
  </bookViews>
  <sheets>
    <sheet name="Presupuesto 24" sheetId="1" r:id="rId1"/>
    <sheet name="Premisas" sheetId="2" r:id="rId2"/>
  </sheets>
  <definedNames>
    <definedName name="_xlnm.Print_Area" localSheetId="0">'Presupuesto 24'!$A$1:$AG$56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4" i="1" l="1"/>
  <c r="AG10" i="1" l="1"/>
  <c r="AG23" i="1"/>
  <c r="AG25" i="1"/>
  <c r="AE5" i="1"/>
  <c r="AG5" i="1" s="1"/>
  <c r="AE6" i="1"/>
  <c r="AG6" i="1" s="1"/>
  <c r="AE7" i="1"/>
  <c r="AG7" i="1" s="1"/>
  <c r="AE8" i="1"/>
  <c r="AG8" i="1" s="1"/>
  <c r="AE9" i="1"/>
  <c r="AG9" i="1" s="1"/>
  <c r="AE10" i="1"/>
  <c r="AE11" i="1"/>
  <c r="AG11" i="1" s="1"/>
  <c r="AE12" i="1"/>
  <c r="AG12" i="1" s="1"/>
  <c r="AE13" i="1"/>
  <c r="AG13" i="1" s="1"/>
  <c r="AE14" i="1"/>
  <c r="AG14" i="1" s="1"/>
  <c r="AE15" i="1"/>
  <c r="AG15" i="1" s="1"/>
  <c r="AE16" i="1"/>
  <c r="AG16" i="1" s="1"/>
  <c r="AE17" i="1"/>
  <c r="AG17" i="1" s="1"/>
  <c r="AE18" i="1"/>
  <c r="AG18" i="1" s="1"/>
  <c r="AE19" i="1"/>
  <c r="AG19" i="1" s="1"/>
  <c r="AE20" i="1"/>
  <c r="AG20" i="1" s="1"/>
  <c r="AE21" i="1"/>
  <c r="AG21" i="1" s="1"/>
  <c r="AE22" i="1"/>
  <c r="AG22" i="1" s="1"/>
  <c r="AE23" i="1"/>
  <c r="AE24" i="1"/>
  <c r="AG24" i="1" s="1"/>
  <c r="AE25" i="1"/>
  <c r="AE26" i="1"/>
  <c r="AG26" i="1" s="1"/>
  <c r="AE27" i="1"/>
  <c r="AG27" i="1" s="1"/>
  <c r="AE28" i="1"/>
  <c r="AG28" i="1" s="1"/>
  <c r="AE29" i="1"/>
  <c r="AG29" i="1" s="1"/>
  <c r="AE30" i="1"/>
  <c r="AG30" i="1" s="1"/>
  <c r="AE31" i="1"/>
  <c r="AG31" i="1" s="1"/>
  <c r="AE32" i="1"/>
  <c r="AG32" i="1" s="1"/>
  <c r="AE33" i="1"/>
  <c r="AG33" i="1" s="1"/>
  <c r="AE34" i="1"/>
  <c r="AG34" i="1" s="1"/>
  <c r="AE35" i="1"/>
  <c r="AG35" i="1" s="1"/>
  <c r="AE36" i="1"/>
  <c r="AG36" i="1" s="1"/>
  <c r="AE37" i="1"/>
  <c r="AG37" i="1" s="1"/>
  <c r="AE38" i="1"/>
  <c r="AG38" i="1" s="1"/>
  <c r="AE39" i="1"/>
  <c r="AG39" i="1" s="1"/>
  <c r="AE40" i="1"/>
  <c r="AG40" i="1" s="1"/>
  <c r="AE41" i="1"/>
  <c r="AG41" i="1" s="1"/>
  <c r="AE42" i="1"/>
  <c r="AG42" i="1" s="1"/>
  <c r="AE43" i="1"/>
  <c r="AG43" i="1" s="1"/>
  <c r="AE44" i="1"/>
  <c r="AG44" i="1" s="1"/>
  <c r="AE45" i="1"/>
  <c r="AG45" i="1" s="1"/>
  <c r="AE46" i="1"/>
  <c r="AG46" i="1" s="1"/>
  <c r="AE47" i="1"/>
  <c r="AG47" i="1" s="1"/>
  <c r="AE48" i="1"/>
  <c r="AG48" i="1" s="1"/>
  <c r="AE49" i="1"/>
  <c r="AG49" i="1" s="1"/>
  <c r="AE50" i="1"/>
  <c r="AG50" i="1" s="1"/>
  <c r="AE51" i="1"/>
  <c r="AG51" i="1" s="1"/>
  <c r="AE52" i="1"/>
  <c r="AG52" i="1" s="1"/>
  <c r="AE53" i="1"/>
  <c r="AG53" i="1" s="1"/>
  <c r="S54" i="1"/>
  <c r="P54" i="1"/>
  <c r="AD54" i="1"/>
  <c r="AH38" i="1" l="1"/>
  <c r="AH23" i="1"/>
  <c r="AH24" i="1"/>
  <c r="AH25" i="1"/>
  <c r="AH26" i="1"/>
  <c r="AH28" i="1"/>
  <c r="AH29" i="1"/>
  <c r="AH31" i="1"/>
  <c r="AH32" i="1"/>
  <c r="AH33" i="1"/>
  <c r="AH34" i="1"/>
  <c r="AH35" i="1"/>
  <c r="AH36" i="1"/>
  <c r="AH37" i="1"/>
  <c r="AH39" i="1"/>
  <c r="AH40" i="1"/>
  <c r="AH41" i="1"/>
  <c r="AH42" i="1"/>
  <c r="AH43" i="1"/>
  <c r="AH44" i="1"/>
  <c r="AH45" i="1"/>
  <c r="AH46" i="1"/>
  <c r="AH47" i="1"/>
  <c r="AH48" i="1"/>
  <c r="AH49" i="1"/>
  <c r="AH50" i="1"/>
  <c r="AH51" i="1"/>
  <c r="AH52" i="1"/>
  <c r="AH53" i="1"/>
  <c r="AH27" i="1" l="1"/>
  <c r="AH30" i="1"/>
  <c r="AH22" i="1"/>
  <c r="AH19" i="1"/>
  <c r="AF54" i="1" l="1"/>
  <c r="AH11" i="1"/>
  <c r="AH12" i="1"/>
  <c r="AH13" i="1"/>
  <c r="AH14" i="1"/>
  <c r="AH15" i="1"/>
  <c r="AH16" i="1"/>
  <c r="AH17" i="1"/>
  <c r="AH8" i="1"/>
  <c r="AH7" i="1"/>
  <c r="O54" i="1"/>
  <c r="Z54" i="1"/>
  <c r="Y54" i="1"/>
  <c r="X54" i="1"/>
  <c r="G54" i="1" l="1"/>
  <c r="H54" i="1"/>
  <c r="Q54" i="1" l="1"/>
  <c r="C54" i="1" l="1"/>
  <c r="D54" i="1"/>
  <c r="E54" i="1"/>
  <c r="F54" i="1"/>
  <c r="I54" i="1"/>
  <c r="J54" i="1"/>
  <c r="K54" i="1"/>
  <c r="L54" i="1"/>
  <c r="M54" i="1"/>
  <c r="N54" i="1"/>
  <c r="R54" i="1"/>
  <c r="T54" i="1"/>
  <c r="U54" i="1"/>
  <c r="V54" i="1"/>
  <c r="W54" i="1"/>
  <c r="AA54" i="1"/>
  <c r="AB54" i="1"/>
  <c r="AE4" i="1" l="1"/>
  <c r="AE54" i="1" s="1"/>
  <c r="AH5" i="1"/>
  <c r="AH6" i="1"/>
  <c r="AH9" i="1"/>
  <c r="AH10" i="1"/>
  <c r="AH18" i="1"/>
  <c r="AH20" i="1"/>
  <c r="AH21" i="1"/>
  <c r="B54" i="1"/>
  <c r="AG4" i="1" l="1"/>
  <c r="AH4" i="1" s="1"/>
  <c r="AG54" i="1" l="1"/>
  <c r="AG56" i="1" s="1"/>
</calcChain>
</file>

<file path=xl/sharedStrings.xml><?xml version="1.0" encoding="utf-8"?>
<sst xmlns="http://schemas.openxmlformats.org/spreadsheetml/2006/main" count="110" uniqueCount="106">
  <si>
    <t>UG</t>
  </si>
  <si>
    <t>31219  MGF / VG</t>
  </si>
  <si>
    <t>31419 PyT</t>
  </si>
  <si>
    <t>31739 EPTS</t>
  </si>
  <si>
    <t>31519 COMUNIDAD RROMA</t>
  </si>
  <si>
    <t>31000 DESARROLLO ASOCIATIVO</t>
  </si>
  <si>
    <t>PERFINES</t>
  </si>
  <si>
    <t>031002024</t>
  </si>
  <si>
    <t>Partidas</t>
  </si>
  <si>
    <t>Gob Nav INAI</t>
  </si>
  <si>
    <t>Ayto Tudela</t>
  </si>
  <si>
    <t>Fund. La Caixa  Discapacidad</t>
  </si>
  <si>
    <t>DGM MGF</t>
  </si>
  <si>
    <t>DGM PROF VG</t>
  </si>
  <si>
    <t>Gob. Nav PazyConviv</t>
  </si>
  <si>
    <t>Accesible ODS</t>
  </si>
  <si>
    <t>PN Sida</t>
  </si>
  <si>
    <t>Gob Nav Inclus Soc</t>
  </si>
  <si>
    <t>Gob Nav Salud</t>
  </si>
  <si>
    <t>PN Drogas</t>
  </si>
  <si>
    <t>DGVG Sensi</t>
  </si>
  <si>
    <t>Camino</t>
  </si>
  <si>
    <t>DGM Delitos odio</t>
  </si>
  <si>
    <t>Gob Nav EPTS Formal 23-24</t>
  </si>
  <si>
    <t>Gob Nav EPTS Formal 24-25</t>
  </si>
  <si>
    <t>Gog Nav Sensibil</t>
  </si>
  <si>
    <t>Parlamento</t>
  </si>
  <si>
    <t>Ayto. Pamplona Sensibil</t>
  </si>
  <si>
    <t>DGM UMM</t>
  </si>
  <si>
    <t>Gob Nav Karibu</t>
  </si>
  <si>
    <t>Gob Nav Ayllu</t>
  </si>
  <si>
    <t>Ayto Pamplona Participac.</t>
  </si>
  <si>
    <t>FFPP Navarra</t>
  </si>
  <si>
    <t>Indirectos Cooperación Bolivia</t>
  </si>
  <si>
    <t>Indirectos Cooperación Haití</t>
  </si>
  <si>
    <t>TOTAL Ingresos</t>
  </si>
  <si>
    <t xml:space="preserve">TOTAL Gastos </t>
  </si>
  <si>
    <t>FFPP</t>
  </si>
  <si>
    <t>Fátima  773</t>
  </si>
  <si>
    <t>Aby  1324</t>
  </si>
  <si>
    <t>Arnaud (50%)  2541</t>
  </si>
  <si>
    <t>María Flamarique 2219</t>
  </si>
  <si>
    <t>Jaione  2465</t>
  </si>
  <si>
    <t>Oihane (75%)  2552</t>
  </si>
  <si>
    <t>Raquel  2264</t>
  </si>
  <si>
    <t>Maite  1305</t>
  </si>
  <si>
    <t>María Sanz  2440</t>
  </si>
  <si>
    <t>Lorena  2438</t>
  </si>
  <si>
    <t>Mapi  2564</t>
  </si>
  <si>
    <t>Andrea  2519</t>
  </si>
  <si>
    <t>Beatriz 78760303</t>
  </si>
  <si>
    <t>Lola  2463</t>
  </si>
  <si>
    <t>Blanca  2167</t>
  </si>
  <si>
    <t>Ana (9 meses)  2117</t>
  </si>
  <si>
    <t>Amaia  2396</t>
  </si>
  <si>
    <t>Silvia  1914</t>
  </si>
  <si>
    <t>Viajes y Dietas MGF</t>
  </si>
  <si>
    <t>Viajes y Dietas PyT</t>
  </si>
  <si>
    <t>Viajes y Dietas EPTS</t>
  </si>
  <si>
    <t>Viajes y Dietas Rroma</t>
  </si>
  <si>
    <t>Viajes Dietas Desarrollo Asociativo</t>
  </si>
  <si>
    <t>Materiales / Actividades MGF</t>
  </si>
  <si>
    <t>Materiales / Actividades PyT</t>
  </si>
  <si>
    <t>Materiales / Actividades EPTS</t>
  </si>
  <si>
    <t>Materiales / Actividades Rroma</t>
  </si>
  <si>
    <t>Materiales Desarrollo Asociativo (18)</t>
  </si>
  <si>
    <t>Becas</t>
  </si>
  <si>
    <t>Asistencia Técnica MGF</t>
  </si>
  <si>
    <t>Asistencia Técnica PyT</t>
  </si>
  <si>
    <t>Asistencia Técnica EPTS</t>
  </si>
  <si>
    <t>Asistencia Técnica Rroma</t>
  </si>
  <si>
    <t>Asistencia Técnica Desarrollo Asociat.</t>
  </si>
  <si>
    <t>Alquiler locales externos</t>
  </si>
  <si>
    <t>Garage + recarga eléctrica</t>
  </si>
  <si>
    <t>Suministros Aralar</t>
  </si>
  <si>
    <t>Suministros Sancho Mayor</t>
  </si>
  <si>
    <t>Telefonía / comunicaciones Aralar</t>
  </si>
  <si>
    <t>Telefonía / comunicaciones Sancho Mayor</t>
  </si>
  <si>
    <t>Seguros local/coche Aralar</t>
  </si>
  <si>
    <t>Seguros Sancho Mayor</t>
  </si>
  <si>
    <t>Arrendamiento sede Aralar</t>
  </si>
  <si>
    <t>Arrendamiento sede Sancho Mayor</t>
  </si>
  <si>
    <t>Limpieza Aralar (46)</t>
  </si>
  <si>
    <t>Limpieza Sancho Mayor (46)</t>
  </si>
  <si>
    <t>Material inventariable Aralar (15)</t>
  </si>
  <si>
    <t>Cuotas</t>
  </si>
  <si>
    <t>Varios (reparaciones, mensajería, licencias office) 38</t>
  </si>
  <si>
    <t>Total Subvención</t>
  </si>
  <si>
    <t>Se mantienen los costes salariales calculados por el departamento de personal, pero teniendo en cuenta que los pluses de manutención y de teletrabajo van al máximo, por lo que la estimación es algo más alta que el salario real</t>
  </si>
  <si>
    <t xml:space="preserve">La estimación de IPC con la que se han calculado los salarios es del 3,9 para 2024. El IPC de 2023 todavía no se ha acordado ni se ha aplicado. La estimación de IPC de 2023 se ha realizado siguiendo el cuadro de abajo. </t>
  </si>
  <si>
    <t xml:space="preserve">El salario de Fátima D3 y Aby D4 se ha calculado de la siguiente forma: 4 primeros meses con el plus de responsalidad de categoría superior (D3 para Aby y D2 para Fátima) y 8 meses con la categoría que marca su contrato. En mayo se prevé la reincorporación de su permiso de maternidad+lactancia+vacaciones de María Flamarique como coordinadora de proyectos. </t>
  </si>
  <si>
    <t>La mayor parte de los salarios, excepto Camino, tienen un porcentaje de décifit. Por un lado, y tal como se señala arriba, la estimación salarial anual suele ser algo más alta de la real. Por otro hay varias subvenciones que que obligan a una cofinanciación con fondos propios.</t>
  </si>
  <si>
    <t>De los ingresos por costes indirectos de Progr. Internacionales sobre tenemos información de uno de los proyectos. Hay 4 solicitudes todavía sin resolver.</t>
  </si>
  <si>
    <t>Se ha calculado un cambio de categoría para Silvia que pasaría de E1 administrativa a D4 técnica financiera. La diferencia de salario es de 3.400€ anuales</t>
  </si>
  <si>
    <t>La columna de Fondos Propios FFPP Navarra es una estimación de ingresos de facturación (por cursos, formaciones), captación y donaciones</t>
  </si>
  <si>
    <t>De los gastos de Camino solo se ha presupuestado personal, estructura (sede, suministros, garage…) e indirectos para la sede. Siguiendo las indicaciones del DPEA, no se incluye viajes y dietas, materiales o servicios técnicos.</t>
  </si>
  <si>
    <t>Incremento 2023* (pte cierre definitivo)</t>
  </si>
  <si>
    <t>Salario base anual</t>
  </si>
  <si>
    <t>Antigüedad anual</t>
  </si>
  <si>
    <t>2023*</t>
  </si>
  <si>
    <t>Grupo 0</t>
  </si>
  <si>
    <t>Grupo 1</t>
  </si>
  <si>
    <t>Grupo 2</t>
  </si>
  <si>
    <t>Grupo 3</t>
  </si>
  <si>
    <t>Grupo 4</t>
  </si>
  <si>
    <t xml:space="preserve">Técnico/a Comunidad Rroma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</si>
</sst>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
  </numFmts>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sz val="11"/>
      <color theme="1"/>
      <name val="Arial"/>
      <family val="2"/>
    </font>
    <font>
      <sz val="11"/>
      <color rgb="FFFF0000"/>
      <name val="Calibri"/>
      <family val="2"/>
      <scheme val="minor"/>
    </font>
    <font>
      <b/>
      <sz val="11"/>
      <color rgb="FFFF0000"/>
      <name val="Calibri"/>
      <family val="2"/>
      <scheme val="minor"/>
    </font>
    <font>
      <b/>
      <sz val="11"/>
      <color rgb="FF000000"/>
      <name val="Calibri"/>
      <family val="2"/>
      <scheme val="minor"/>
    </font>
    <font>
      <b/>
      <i/>
      <sz val="11"/>
      <color rgb="FF000000"/>
      <name val="Calibri"/>
      <family val="2"/>
      <scheme val="minor"/>
    </font>
    <font>
      <b/>
      <sz val="11"/>
      <color rgb="FF333333"/>
      <name val="Calibri"/>
      <family val="2"/>
      <scheme val="minor"/>
    </font>
    <font>
      <sz val="11"/>
      <color rgb="FF242424"/>
      <name val="Calibri"/>
      <family val="2"/>
      <scheme val="minor"/>
    </font>
    <font>
      <b/>
      <sz val="11"/>
      <color rgb="FF242424"/>
      <name val="Calibri"/>
      <family val="2"/>
      <scheme val="minor"/>
    </font>
    <font>
      <sz val="11"/>
      <color rgb="FF000000"/>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bgColor indexed="64"/>
      </patternFill>
    </fill>
    <fill>
      <patternFill patternType="solid">
        <fgColor theme="0"/>
        <bgColor indexed="64"/>
      </patternFill>
    </fill>
    <fill>
      <patternFill patternType="solid">
        <fgColor rgb="FFBDD7EE"/>
        <bgColor rgb="FF000000"/>
      </patternFill>
    </fill>
    <fill>
      <patternFill patternType="solid">
        <fgColor rgb="FFFFFFFF"/>
        <bgColor rgb="FF000000"/>
      </patternFill>
    </fill>
    <fill>
      <patternFill patternType="solid">
        <fgColor rgb="FFE4DFEC"/>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bottom style="thin">
        <color indexed="64"/>
      </bottom>
      <diagonal/>
    </border>
    <border>
      <left/>
      <right style="medium">
        <color rgb="FF000000"/>
      </right>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medium">
        <color rgb="FFA0B0C0"/>
      </bottom>
      <diagonal/>
    </border>
    <border>
      <left style="thin">
        <color indexed="64"/>
      </left>
      <right style="medium">
        <color rgb="FF000000"/>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medium">
        <color rgb="FF000000"/>
      </right>
      <top style="thin">
        <color indexed="64"/>
      </top>
      <bottom/>
      <diagonal/>
    </border>
    <border>
      <left style="medium">
        <color rgb="FF000000"/>
      </left>
      <right style="thin">
        <color indexed="64"/>
      </right>
      <top/>
      <bottom style="medium">
        <color rgb="FF000000"/>
      </bottom>
      <diagonal/>
    </border>
    <border>
      <left style="thin">
        <color indexed="64"/>
      </left>
      <right style="medium">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medium">
        <color rgb="FF000000"/>
      </bottom>
      <diagonal/>
    </border>
  </borders>
  <cellStyleXfs count="1">
    <xf numFmtId="0" fontId="0" fillId="0" borderId="0"/>
  </cellStyleXfs>
  <cellXfs count="92">
    <xf numFmtId="0" fontId="0" fillId="0" borderId="0" xfId="0"/>
    <xf numFmtId="0" fontId="0" fillId="0" borderId="1" xfId="0" applyBorder="1"/>
    <xf numFmtId="4" fontId="2" fillId="0" borderId="1" xfId="0" applyNumberFormat="1" applyFont="1" applyBorder="1"/>
    <xf numFmtId="4" fontId="2" fillId="3" borderId="1" xfId="0" applyNumberFormat="1" applyFont="1" applyFill="1" applyBorder="1"/>
    <xf numFmtId="0" fontId="1" fillId="0" borderId="1" xfId="0" applyFont="1" applyBorder="1"/>
    <xf numFmtId="4" fontId="3" fillId="0" borderId="1" xfId="0" applyNumberFormat="1" applyFont="1" applyBorder="1"/>
    <xf numFmtId="4" fontId="3" fillId="2" borderId="1" xfId="0" applyNumberFormat="1" applyFont="1" applyFill="1" applyBorder="1"/>
    <xf numFmtId="0" fontId="0" fillId="2" borderId="1" xfId="0" applyFill="1" applyBorder="1"/>
    <xf numFmtId="0" fontId="0" fillId="4" borderId="1" xfId="0" applyFill="1" applyBorder="1"/>
    <xf numFmtId="0" fontId="0" fillId="5" borderId="1" xfId="0" applyFill="1" applyBorder="1"/>
    <xf numFmtId="0" fontId="0" fillId="6" borderId="1" xfId="0" applyFill="1" applyBorder="1"/>
    <xf numFmtId="0" fontId="1" fillId="0" borderId="0" xfId="0" applyFont="1"/>
    <xf numFmtId="0" fontId="1" fillId="0" borderId="0" xfId="0" applyFont="1" applyAlignment="1">
      <alignment horizontal="center"/>
    </xf>
    <xf numFmtId="4" fontId="0" fillId="0" borderId="0" xfId="0" applyNumberFormat="1" applyAlignment="1">
      <alignment horizontal="center"/>
    </xf>
    <xf numFmtId="0" fontId="4" fillId="0" borderId="0" xfId="0" applyFont="1" applyAlignment="1">
      <alignment horizontal="center"/>
    </xf>
    <xf numFmtId="0" fontId="0" fillId="0" borderId="0" xfId="0" applyAlignment="1">
      <alignment wrapText="1"/>
    </xf>
    <xf numFmtId="4" fontId="5" fillId="0" borderId="0" xfId="0" applyNumberFormat="1" applyFont="1"/>
    <xf numFmtId="4" fontId="2" fillId="8" borderId="1" xfId="0" applyNumberFormat="1" applyFont="1" applyFill="1" applyBorder="1"/>
    <xf numFmtId="0" fontId="1" fillId="6" borderId="0" xfId="0" applyFont="1" applyFill="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0" borderId="0" xfId="0" applyAlignment="1">
      <alignment vertical="center"/>
    </xf>
    <xf numFmtId="4" fontId="1" fillId="0" borderId="1" xfId="0" applyNumberFormat="1" applyFont="1" applyBorder="1" applyAlignment="1">
      <alignment wrapText="1"/>
    </xf>
    <xf numFmtId="4" fontId="1" fillId="0" borderId="1" xfId="0" applyNumberFormat="1" applyFont="1" applyBorder="1"/>
    <xf numFmtId="4" fontId="1"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wrapText="1"/>
    </xf>
    <xf numFmtId="164" fontId="7" fillId="0" borderId="1" xfId="0" applyNumberFormat="1" applyFont="1" applyBorder="1"/>
    <xf numFmtId="0" fontId="6" fillId="0" borderId="0" xfId="0" applyFont="1"/>
    <xf numFmtId="10" fontId="6" fillId="0" borderId="0" xfId="0" applyNumberFormat="1" applyFont="1"/>
    <xf numFmtId="10" fontId="7" fillId="0" borderId="0" xfId="0" applyNumberFormat="1" applyFont="1"/>
    <xf numFmtId="0" fontId="1" fillId="0" borderId="2" xfId="0" applyFont="1" applyBorder="1" applyAlignment="1">
      <alignment horizontal="center"/>
    </xf>
    <xf numFmtId="0" fontId="8" fillId="0" borderId="0" xfId="0" applyFont="1" applyAlignment="1">
      <alignment horizontal="center"/>
    </xf>
    <xf numFmtId="10" fontId="7" fillId="0" borderId="0" xfId="0" applyNumberFormat="1" applyFont="1" applyAlignment="1">
      <alignment horizontal="center"/>
    </xf>
    <xf numFmtId="0" fontId="10" fillId="10" borderId="8" xfId="0" applyFont="1" applyFill="1" applyBorder="1" applyAlignment="1">
      <alignment horizontal="center" wrapText="1"/>
    </xf>
    <xf numFmtId="0" fontId="8" fillId="11" borderId="9" xfId="0" applyFont="1" applyFill="1" applyBorder="1" applyAlignment="1">
      <alignment horizontal="center"/>
    </xf>
    <xf numFmtId="0" fontId="10" fillId="10" borderId="10" xfId="0" applyFont="1" applyFill="1" applyBorder="1" applyAlignment="1">
      <alignment horizontal="center" wrapText="1"/>
    </xf>
    <xf numFmtId="0" fontId="8" fillId="11" borderId="11" xfId="0" applyFont="1" applyFill="1" applyBorder="1" applyAlignment="1">
      <alignment horizontal="center"/>
    </xf>
    <xf numFmtId="0" fontId="11" fillId="10" borderId="12" xfId="0" applyFont="1" applyFill="1" applyBorder="1" applyAlignment="1">
      <alignment wrapText="1"/>
    </xf>
    <xf numFmtId="10" fontId="12" fillId="10" borderId="13" xfId="0" applyNumberFormat="1" applyFont="1" applyFill="1" applyBorder="1" applyAlignment="1">
      <alignment horizontal="center" wrapText="1"/>
    </xf>
    <xf numFmtId="165" fontId="13" fillId="10" borderId="14" xfId="0" applyNumberFormat="1" applyFont="1" applyFill="1" applyBorder="1" applyAlignment="1">
      <alignment horizontal="center" wrapText="1"/>
    </xf>
    <xf numFmtId="165" fontId="0" fillId="11" borderId="15" xfId="0" applyNumberFormat="1" applyFill="1" applyBorder="1" applyAlignment="1">
      <alignment horizontal="center"/>
    </xf>
    <xf numFmtId="165" fontId="13" fillId="10" borderId="16" xfId="0" applyNumberFormat="1" applyFont="1" applyFill="1" applyBorder="1" applyAlignment="1">
      <alignment horizontal="center" wrapText="1"/>
    </xf>
    <xf numFmtId="165" fontId="0" fillId="11" borderId="17" xfId="0" applyNumberFormat="1" applyFill="1" applyBorder="1" applyAlignment="1">
      <alignment horizontal="center"/>
    </xf>
    <xf numFmtId="165" fontId="13" fillId="10" borderId="18" xfId="0" applyNumberFormat="1" applyFont="1" applyFill="1" applyBorder="1" applyAlignment="1">
      <alignment horizontal="center" wrapText="1"/>
    </xf>
    <xf numFmtId="165" fontId="0" fillId="11" borderId="19" xfId="0" applyNumberFormat="1" applyFill="1" applyBorder="1" applyAlignment="1">
      <alignment horizontal="center"/>
    </xf>
    <xf numFmtId="9" fontId="3" fillId="0" borderId="17" xfId="0" applyNumberFormat="1" applyFont="1" applyBorder="1" applyAlignment="1">
      <alignment horizontal="center"/>
    </xf>
    <xf numFmtId="0" fontId="11" fillId="10" borderId="21" xfId="0" applyFont="1" applyFill="1" applyBorder="1" applyAlignment="1">
      <alignment wrapText="1"/>
    </xf>
    <xf numFmtId="165" fontId="13" fillId="10" borderId="23" xfId="0" applyNumberFormat="1" applyFont="1" applyFill="1" applyBorder="1" applyAlignment="1">
      <alignment horizontal="center" wrapText="1"/>
    </xf>
    <xf numFmtId="165" fontId="0" fillId="11" borderId="24" xfId="0" applyNumberFormat="1" applyFill="1" applyBorder="1" applyAlignment="1">
      <alignment horizontal="center"/>
    </xf>
    <xf numFmtId="165" fontId="13" fillId="10" borderId="25" xfId="0" applyNumberFormat="1" applyFont="1" applyFill="1" applyBorder="1" applyAlignment="1">
      <alignment horizontal="center" wrapText="1"/>
    </xf>
    <xf numFmtId="165" fontId="0" fillId="11" borderId="22" xfId="0" applyNumberFormat="1" applyFill="1" applyBorder="1" applyAlignment="1">
      <alignment horizontal="center"/>
    </xf>
    <xf numFmtId="0" fontId="1" fillId="4" borderId="0" xfId="0" applyFont="1" applyFill="1" applyAlignment="1">
      <alignment horizontal="center"/>
    </xf>
    <xf numFmtId="49" fontId="7" fillId="0" borderId="0" xfId="0" applyNumberFormat="1" applyFont="1" applyAlignment="1">
      <alignment horizontal="center"/>
    </xf>
    <xf numFmtId="2" fontId="0" fillId="0" borderId="0" xfId="0" applyNumberFormat="1"/>
    <xf numFmtId="0" fontId="0" fillId="0" borderId="1" xfId="0" applyBorder="1" applyAlignment="1">
      <alignment wrapText="1"/>
    </xf>
    <xf numFmtId="0" fontId="0" fillId="8" borderId="1" xfId="0" applyFill="1" applyBorder="1"/>
    <xf numFmtId="4" fontId="3" fillId="4" borderId="1" xfId="0" applyNumberFormat="1" applyFont="1" applyFill="1" applyBorder="1"/>
    <xf numFmtId="4" fontId="3" fillId="5" borderId="1" xfId="0" applyNumberFormat="1" applyFont="1" applyFill="1" applyBorder="1"/>
    <xf numFmtId="4" fontId="0" fillId="0" borderId="1" xfId="0" applyNumberFormat="1" applyBorder="1"/>
    <xf numFmtId="4" fontId="0" fillId="0" borderId="1" xfId="0" applyNumberFormat="1" applyBorder="1" applyAlignment="1">
      <alignment wrapText="1"/>
    </xf>
    <xf numFmtId="4" fontId="2" fillId="7" borderId="1" xfId="0" applyNumberFormat="1" applyFont="1" applyFill="1" applyBorder="1"/>
    <xf numFmtId="4" fontId="0" fillId="3" borderId="1" xfId="0" applyNumberFormat="1" applyFill="1" applyBorder="1" applyAlignment="1">
      <alignment wrapText="1"/>
    </xf>
    <xf numFmtId="4" fontId="0" fillId="3" borderId="1" xfId="0" applyNumberFormat="1" applyFill="1" applyBorder="1"/>
    <xf numFmtId="164" fontId="1" fillId="0" borderId="1" xfId="0" applyNumberFormat="1" applyFont="1" applyBorder="1"/>
    <xf numFmtId="4" fontId="1" fillId="8" borderId="1" xfId="0" applyNumberFormat="1" applyFont="1" applyFill="1" applyBorder="1"/>
    <xf numFmtId="4" fontId="3" fillId="6" borderId="1" xfId="0" applyNumberFormat="1" applyFont="1" applyFill="1" applyBorder="1"/>
    <xf numFmtId="0" fontId="1" fillId="8" borderId="0" xfId="0" applyFont="1" applyFill="1" applyAlignment="1">
      <alignment horizontal="center"/>
    </xf>
    <xf numFmtId="0" fontId="1" fillId="8" borderId="1" xfId="0" applyFont="1" applyFill="1" applyBorder="1" applyAlignment="1">
      <alignment horizontal="center" vertical="center" wrapText="1"/>
    </xf>
    <xf numFmtId="0" fontId="0" fillId="8" borderId="1" xfId="0" applyFill="1" applyBorder="1" applyAlignment="1">
      <alignment wrapText="1"/>
    </xf>
    <xf numFmtId="4" fontId="3" fillId="8" borderId="1" xfId="0" applyNumberFormat="1" applyFont="1" applyFill="1" applyBorder="1"/>
    <xf numFmtId="4" fontId="0" fillId="8" borderId="0" xfId="0" applyNumberFormat="1" applyFill="1" applyAlignment="1">
      <alignment horizontal="center"/>
    </xf>
    <xf numFmtId="0" fontId="0" fillId="8" borderId="0" xfId="0" applyFill="1"/>
    <xf numFmtId="4" fontId="0" fillId="8" borderId="1" xfId="0" applyNumberFormat="1" applyFill="1" applyBorder="1" applyAlignment="1">
      <alignment wrapText="1"/>
    </xf>
    <xf numFmtId="4" fontId="1" fillId="8" borderId="1" xfId="0" applyNumberFormat="1" applyFont="1" applyFill="1" applyBorder="1" applyAlignment="1">
      <alignment wrapText="1"/>
    </xf>
    <xf numFmtId="0" fontId="1" fillId="0" borderId="0" xfId="0" applyFont="1" applyAlignment="1">
      <alignment horizontal="center"/>
    </xf>
    <xf numFmtId="0" fontId="1" fillId="5" borderId="0" xfId="0" applyFont="1" applyFill="1" applyAlignment="1">
      <alignment horizontal="center"/>
    </xf>
    <xf numFmtId="0" fontId="0" fillId="8" borderId="0" xfId="0" applyFill="1" applyAlignment="1">
      <alignment horizontal="center"/>
    </xf>
    <xf numFmtId="0" fontId="1" fillId="6" borderId="0" xfId="0" applyFont="1" applyFill="1" applyAlignment="1">
      <alignment horizontal="center"/>
    </xf>
    <xf numFmtId="0" fontId="1" fillId="2" borderId="0" xfId="0" applyFont="1" applyFill="1" applyAlignment="1">
      <alignment horizontal="center"/>
    </xf>
    <xf numFmtId="0" fontId="1" fillId="4" borderId="0" xfId="0" applyFont="1" applyFill="1" applyAlignment="1">
      <alignment horizontal="center"/>
    </xf>
    <xf numFmtId="0" fontId="8" fillId="9" borderId="3"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9" fillId="0" borderId="5" xfId="0" applyFont="1" applyBorder="1" applyAlignment="1">
      <alignment horizontal="center" wrapText="1"/>
    </xf>
    <xf numFmtId="10" fontId="12" fillId="10" borderId="20" xfId="0" applyNumberFormat="1" applyFont="1" applyFill="1" applyBorder="1" applyAlignment="1">
      <alignment horizontal="center" vertical="center" wrapText="1"/>
    </xf>
    <xf numFmtId="10" fontId="12" fillId="10" borderId="22"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3F864"/>
      <color rgb="FFCCCC00"/>
      <color rgb="FFFF7C80"/>
      <color rgb="FFFDA9A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DE586-7CAB-42CF-867C-B887F7801240}">
  <dimension ref="A1:AH59"/>
  <sheetViews>
    <sheetView tabSelected="1" zoomScale="80" zoomScaleNormal="80" workbookViewId="0">
      <pane xSplit="1" ySplit="3" topLeftCell="B4" activePane="bottomRight" state="frozen"/>
      <selection pane="topRight" activeCell="B1" sqref="B1"/>
      <selection pane="bottomLeft" activeCell="A4" sqref="A4"/>
      <selection pane="bottomRight" activeCell="A50" sqref="A50"/>
    </sheetView>
  </sheetViews>
  <sheetFormatPr baseColWidth="10" defaultColWidth="11.44140625" defaultRowHeight="14.4" x14ac:dyDescent="0.3"/>
  <cols>
    <col min="1" max="1" width="52.6640625" customWidth="1"/>
    <col min="2" max="3" width="11.5546875" customWidth="1"/>
    <col min="4" max="4" width="15.109375" customWidth="1"/>
    <col min="5" max="14" width="11.5546875" customWidth="1"/>
    <col min="15" max="16" width="11.109375" bestFit="1" customWidth="1"/>
    <col min="17" max="17" width="11.5546875" customWidth="1"/>
    <col min="18" max="18" width="19.33203125" customWidth="1"/>
    <col min="19" max="19" width="16.33203125" customWidth="1"/>
    <col min="20" max="23" width="11.5546875" customWidth="1"/>
    <col min="24" max="26" width="11.5546875" style="76" customWidth="1"/>
    <col min="27" max="28" width="11.5546875" customWidth="1"/>
    <col min="29" max="29" width="12.5546875" customWidth="1"/>
    <col min="30" max="30" width="13.33203125" customWidth="1"/>
    <col min="31" max="31" width="12.6640625" style="11" customWidth="1"/>
    <col min="32" max="32" width="13.5546875" style="11" customWidth="1"/>
    <col min="33" max="33" width="13" style="32" customWidth="1"/>
  </cols>
  <sheetData>
    <row r="1" spans="1:34" s="11" customFormat="1" x14ac:dyDescent="0.3">
      <c r="A1" s="12" t="s">
        <v>0</v>
      </c>
      <c r="B1" s="83" t="s">
        <v>1</v>
      </c>
      <c r="C1" s="83"/>
      <c r="D1" s="83"/>
      <c r="E1" s="83"/>
      <c r="F1" s="83"/>
      <c r="G1" s="83"/>
      <c r="H1" s="83"/>
      <c r="I1" s="84" t="s">
        <v>2</v>
      </c>
      <c r="J1" s="84"/>
      <c r="K1" s="84"/>
      <c r="L1" s="84"/>
      <c r="M1" s="84"/>
      <c r="N1" s="84"/>
      <c r="O1" s="84"/>
      <c r="P1" s="56"/>
      <c r="Q1" s="18"/>
      <c r="R1" s="82" t="s">
        <v>3</v>
      </c>
      <c r="S1" s="82"/>
      <c r="T1" s="82"/>
      <c r="U1" s="82"/>
      <c r="V1" s="82"/>
      <c r="W1" s="82"/>
      <c r="X1" s="80" t="s">
        <v>4</v>
      </c>
      <c r="Y1" s="80"/>
      <c r="Z1" s="80"/>
      <c r="AA1" s="79" t="s">
        <v>5</v>
      </c>
      <c r="AB1" s="79"/>
      <c r="AC1" s="79"/>
      <c r="AD1" s="79"/>
      <c r="AG1" s="29"/>
    </row>
    <row r="2" spans="1:34" s="12" customFormat="1" x14ac:dyDescent="0.3">
      <c r="A2" s="12" t="s">
        <v>6</v>
      </c>
      <c r="B2" s="12">
        <v>931021961</v>
      </c>
      <c r="C2" s="12">
        <v>897021941</v>
      </c>
      <c r="D2" s="12">
        <v>829021931</v>
      </c>
      <c r="E2" s="36">
        <v>823000005</v>
      </c>
      <c r="F2" s="36">
        <v>823000006</v>
      </c>
      <c r="G2" s="12">
        <v>931021962</v>
      </c>
      <c r="H2" s="36">
        <v>158000007</v>
      </c>
      <c r="I2" s="36">
        <v>917000001</v>
      </c>
      <c r="J2" s="35">
        <v>931041951</v>
      </c>
      <c r="K2" s="35">
        <v>931041952</v>
      </c>
      <c r="L2" s="35">
        <v>897041941</v>
      </c>
      <c r="M2" s="36">
        <v>917000005</v>
      </c>
      <c r="N2" s="36">
        <v>822000006</v>
      </c>
      <c r="O2" s="36">
        <v>822000004</v>
      </c>
      <c r="P2" s="36">
        <v>822000005</v>
      </c>
      <c r="Q2" s="36">
        <v>823000008</v>
      </c>
      <c r="R2" s="12">
        <v>931073931</v>
      </c>
      <c r="S2" s="12">
        <v>931073951</v>
      </c>
      <c r="T2" s="12">
        <v>931073952</v>
      </c>
      <c r="U2" s="12">
        <v>314073941</v>
      </c>
      <c r="V2" s="12">
        <v>898073931</v>
      </c>
      <c r="W2" s="36">
        <v>823000007</v>
      </c>
      <c r="X2" s="71">
        <v>931051941</v>
      </c>
      <c r="Y2" s="71">
        <v>931051942</v>
      </c>
      <c r="Z2" s="71">
        <v>931051943</v>
      </c>
      <c r="AA2" s="12">
        <v>898031011</v>
      </c>
      <c r="AB2" s="12">
        <v>310020241</v>
      </c>
      <c r="AC2" s="11">
        <v>931462211</v>
      </c>
      <c r="AD2" s="36">
        <v>931442023</v>
      </c>
      <c r="AG2" s="57" t="s">
        <v>7</v>
      </c>
    </row>
    <row r="3" spans="1:34" s="25" customFormat="1" ht="43.2" x14ac:dyDescent="0.3">
      <c r="A3" s="20" t="s">
        <v>8</v>
      </c>
      <c r="B3" s="21" t="s">
        <v>9</v>
      </c>
      <c r="C3" s="21" t="s">
        <v>10</v>
      </c>
      <c r="D3" s="21" t="s">
        <v>11</v>
      </c>
      <c r="E3" s="21" t="s">
        <v>12</v>
      </c>
      <c r="F3" s="21" t="s">
        <v>13</v>
      </c>
      <c r="G3" s="21" t="s">
        <v>14</v>
      </c>
      <c r="H3" s="21" t="s">
        <v>15</v>
      </c>
      <c r="I3" s="22" t="s">
        <v>16</v>
      </c>
      <c r="J3" s="22" t="s">
        <v>17</v>
      </c>
      <c r="K3" s="22" t="s">
        <v>18</v>
      </c>
      <c r="L3" s="22" t="s">
        <v>10</v>
      </c>
      <c r="M3" s="22" t="s">
        <v>19</v>
      </c>
      <c r="N3" s="22" t="s">
        <v>20</v>
      </c>
      <c r="O3" s="22" t="s">
        <v>21</v>
      </c>
      <c r="P3" s="22" t="s">
        <v>21</v>
      </c>
      <c r="Q3" s="23" t="s">
        <v>22</v>
      </c>
      <c r="R3" s="23" t="s">
        <v>23</v>
      </c>
      <c r="S3" s="23" t="s">
        <v>24</v>
      </c>
      <c r="T3" s="23" t="s">
        <v>25</v>
      </c>
      <c r="U3" s="23" t="s">
        <v>26</v>
      </c>
      <c r="V3" s="23" t="s">
        <v>27</v>
      </c>
      <c r="W3" s="23" t="s">
        <v>28</v>
      </c>
      <c r="X3" s="24" t="s">
        <v>29</v>
      </c>
      <c r="Y3" s="24" t="s">
        <v>30</v>
      </c>
      <c r="Z3" s="24" t="s">
        <v>18</v>
      </c>
      <c r="AA3" s="19" t="s">
        <v>31</v>
      </c>
      <c r="AB3" s="19" t="s">
        <v>32</v>
      </c>
      <c r="AC3" s="72" t="s">
        <v>33</v>
      </c>
      <c r="AD3" s="72" t="s">
        <v>34</v>
      </c>
      <c r="AE3" s="19" t="s">
        <v>35</v>
      </c>
      <c r="AF3" s="19" t="s">
        <v>36</v>
      </c>
      <c r="AG3" s="30" t="s">
        <v>37</v>
      </c>
    </row>
    <row r="4" spans="1:34" x14ac:dyDescent="0.3">
      <c r="A4" s="7" t="s">
        <v>38</v>
      </c>
      <c r="B4" s="2">
        <v>30000</v>
      </c>
      <c r="C4" s="2"/>
      <c r="D4" s="63">
        <v>9000</v>
      </c>
      <c r="E4" s="2">
        <v>5000</v>
      </c>
      <c r="F4" s="2"/>
      <c r="G4" s="2"/>
      <c r="H4" s="2"/>
      <c r="I4" s="2"/>
      <c r="J4" s="2"/>
      <c r="K4" s="2"/>
      <c r="L4" s="2"/>
      <c r="M4" s="2"/>
      <c r="N4" s="2"/>
      <c r="O4" s="2"/>
      <c r="P4" s="2"/>
      <c r="Q4" s="2">
        <v>3500</v>
      </c>
      <c r="R4" s="2"/>
      <c r="S4" s="2"/>
      <c r="T4" s="2"/>
      <c r="U4" s="2"/>
      <c r="V4" s="2"/>
      <c r="W4" s="2"/>
      <c r="X4" s="17"/>
      <c r="Y4" s="17"/>
      <c r="Z4" s="17"/>
      <c r="AA4" s="2"/>
      <c r="AB4" s="2">
        <v>3500</v>
      </c>
      <c r="AC4" s="2"/>
      <c r="AD4" s="2"/>
      <c r="AE4" s="26">
        <f t="shared" ref="AE4:AE53" si="0">SUM(B4:AD4)</f>
        <v>51000</v>
      </c>
      <c r="AF4" s="68">
        <v>53295</v>
      </c>
      <c r="AG4" s="31">
        <f t="shared" ref="AG4:AG53" si="1">AE4-AF4</f>
        <v>-2295</v>
      </c>
      <c r="AH4" s="33">
        <f>AG4*1/AF4</f>
        <v>-4.3062200956937802E-2</v>
      </c>
    </row>
    <row r="5" spans="1:34" x14ac:dyDescent="0.3">
      <c r="A5" s="7" t="s">
        <v>39</v>
      </c>
      <c r="B5" s="2">
        <v>20000</v>
      </c>
      <c r="C5" s="2">
        <v>3000</v>
      </c>
      <c r="D5" s="63">
        <v>13000</v>
      </c>
      <c r="E5" s="2">
        <v>5000</v>
      </c>
      <c r="F5" s="2">
        <v>932</v>
      </c>
      <c r="G5" s="2">
        <v>3000</v>
      </c>
      <c r="H5" s="2"/>
      <c r="I5" s="2"/>
      <c r="J5" s="2"/>
      <c r="K5" s="2"/>
      <c r="L5" s="2"/>
      <c r="M5" s="2"/>
      <c r="N5" s="2"/>
      <c r="O5" s="2"/>
      <c r="P5" s="2"/>
      <c r="Q5" s="2"/>
      <c r="R5" s="2"/>
      <c r="S5" s="2"/>
      <c r="T5" s="2"/>
      <c r="U5" s="2"/>
      <c r="V5" s="2"/>
      <c r="W5" s="2"/>
      <c r="X5" s="17"/>
      <c r="Y5" s="17"/>
      <c r="Z5" s="17"/>
      <c r="AA5" s="2"/>
      <c r="AB5" s="2"/>
      <c r="AC5" s="2"/>
      <c r="AD5" s="2"/>
      <c r="AE5" s="26">
        <f t="shared" si="0"/>
        <v>44932</v>
      </c>
      <c r="AF5" s="68">
        <v>46272</v>
      </c>
      <c r="AG5" s="31">
        <f t="shared" si="1"/>
        <v>-1340</v>
      </c>
      <c r="AH5" s="33">
        <f t="shared" ref="AH5:AH53" si="2">AG5*1/AF5</f>
        <v>-2.8959197786998618E-2</v>
      </c>
    </row>
    <row r="6" spans="1:34" x14ac:dyDescent="0.3">
      <c r="A6" s="7" t="s">
        <v>40</v>
      </c>
      <c r="B6" s="2">
        <v>18000</v>
      </c>
      <c r="C6" s="2"/>
      <c r="D6" s="63"/>
      <c r="E6" s="2">
        <v>2500</v>
      </c>
      <c r="F6" s="2"/>
      <c r="G6" s="2"/>
      <c r="H6" s="2"/>
      <c r="I6" s="2"/>
      <c r="J6" s="2"/>
      <c r="K6" s="2"/>
      <c r="L6" s="2"/>
      <c r="M6" s="2"/>
      <c r="N6" s="2"/>
      <c r="O6" s="2"/>
      <c r="P6" s="2"/>
      <c r="Q6" s="2"/>
      <c r="R6" s="2"/>
      <c r="S6" s="2"/>
      <c r="T6" s="2"/>
      <c r="U6" s="2"/>
      <c r="V6" s="2"/>
      <c r="W6" s="2"/>
      <c r="X6" s="17"/>
      <c r="Y6" s="17"/>
      <c r="Z6" s="17"/>
      <c r="AA6" s="2"/>
      <c r="AB6" s="2"/>
      <c r="AC6" s="2"/>
      <c r="AD6" s="2"/>
      <c r="AE6" s="26">
        <f t="shared" si="0"/>
        <v>20500</v>
      </c>
      <c r="AF6" s="27">
        <v>21776</v>
      </c>
      <c r="AG6" s="31">
        <f t="shared" si="1"/>
        <v>-1276</v>
      </c>
      <c r="AH6" s="33">
        <f t="shared" si="2"/>
        <v>-5.8596620132255695E-2</v>
      </c>
    </row>
    <row r="7" spans="1:34" x14ac:dyDescent="0.3">
      <c r="A7" s="7" t="s">
        <v>41</v>
      </c>
      <c r="B7" s="2">
        <v>3500</v>
      </c>
      <c r="C7" s="63"/>
      <c r="D7" s="63">
        <v>5800</v>
      </c>
      <c r="E7" s="2">
        <v>6707</v>
      </c>
      <c r="F7" s="2"/>
      <c r="G7" s="2">
        <v>13700</v>
      </c>
      <c r="H7" s="2"/>
      <c r="I7" s="2"/>
      <c r="J7" s="2"/>
      <c r="K7" s="17"/>
      <c r="L7" s="2"/>
      <c r="M7" s="2">
        <v>1505</v>
      </c>
      <c r="N7" s="2"/>
      <c r="O7" s="2"/>
      <c r="P7" s="2"/>
      <c r="Q7" s="2">
        <v>1000</v>
      </c>
      <c r="R7" s="2"/>
      <c r="S7" s="2"/>
      <c r="T7" s="2"/>
      <c r="U7" s="2"/>
      <c r="V7" s="2"/>
      <c r="W7" s="2"/>
      <c r="X7" s="17">
        <v>3000</v>
      </c>
      <c r="Y7" s="17">
        <v>3000</v>
      </c>
      <c r="Z7" s="17"/>
      <c r="AA7" s="2"/>
      <c r="AB7" s="2">
        <v>1500</v>
      </c>
      <c r="AC7" s="2"/>
      <c r="AD7" s="2"/>
      <c r="AE7" s="26">
        <f t="shared" si="0"/>
        <v>39712</v>
      </c>
      <c r="AF7" s="74">
        <v>47133</v>
      </c>
      <c r="AG7" s="31">
        <f t="shared" si="1"/>
        <v>-7421</v>
      </c>
      <c r="AH7" s="34">
        <f t="shared" si="2"/>
        <v>-0.15744807247576009</v>
      </c>
    </row>
    <row r="8" spans="1:34" x14ac:dyDescent="0.3">
      <c r="A8" s="7" t="s">
        <v>42</v>
      </c>
      <c r="B8" s="3">
        <v>3000</v>
      </c>
      <c r="C8" s="63">
        <v>1500</v>
      </c>
      <c r="D8" s="63"/>
      <c r="E8" s="2"/>
      <c r="F8" s="2">
        <v>4000</v>
      </c>
      <c r="G8" s="2">
        <v>3000</v>
      </c>
      <c r="H8" s="2">
        <v>9090.42</v>
      </c>
      <c r="I8" s="2"/>
      <c r="J8" s="3">
        <v>1500</v>
      </c>
      <c r="K8" s="2"/>
      <c r="L8" s="65">
        <v>900</v>
      </c>
      <c r="M8" s="2"/>
      <c r="N8" s="2"/>
      <c r="O8" s="3">
        <v>2350</v>
      </c>
      <c r="P8" s="3"/>
      <c r="Q8" s="2">
        <v>7464</v>
      </c>
      <c r="R8" s="3">
        <v>1500</v>
      </c>
      <c r="S8" s="3">
        <v>1500</v>
      </c>
      <c r="T8" s="2">
        <v>4800</v>
      </c>
      <c r="U8" s="17"/>
      <c r="V8" s="17">
        <v>650</v>
      </c>
      <c r="W8" s="2">
        <v>3000</v>
      </c>
      <c r="X8" s="17"/>
      <c r="Y8" s="17"/>
      <c r="Z8" s="17"/>
      <c r="AA8" s="17">
        <v>850</v>
      </c>
      <c r="AB8" s="2"/>
      <c r="AC8" s="2"/>
      <c r="AD8" s="2"/>
      <c r="AE8" s="26">
        <f t="shared" si="0"/>
        <v>45104.42</v>
      </c>
      <c r="AF8" s="74">
        <v>47022</v>
      </c>
      <c r="AG8" s="31">
        <f t="shared" si="1"/>
        <v>-1917.5800000000017</v>
      </c>
      <c r="AH8" s="33">
        <f t="shared" si="2"/>
        <v>-4.0780485730083825E-2</v>
      </c>
    </row>
    <row r="9" spans="1:34" x14ac:dyDescent="0.3">
      <c r="A9" s="8" t="s">
        <v>43</v>
      </c>
      <c r="B9" s="2"/>
      <c r="C9" s="2"/>
      <c r="D9" s="63"/>
      <c r="E9" s="2"/>
      <c r="F9" s="2"/>
      <c r="G9" s="2"/>
      <c r="H9" s="2"/>
      <c r="I9" s="63">
        <v>1586</v>
      </c>
      <c r="J9" s="2">
        <v>21000</v>
      </c>
      <c r="K9" s="2">
        <v>2000</v>
      </c>
      <c r="L9" s="2">
        <v>4400</v>
      </c>
      <c r="M9" s="2"/>
      <c r="N9" s="2">
        <v>4656</v>
      </c>
      <c r="O9" s="2"/>
      <c r="P9" s="2"/>
      <c r="Q9" s="2"/>
      <c r="R9" s="2"/>
      <c r="S9" s="2"/>
      <c r="T9" s="2"/>
      <c r="U9" s="2"/>
      <c r="V9" s="2"/>
      <c r="W9" s="2"/>
      <c r="X9" s="17"/>
      <c r="Y9" s="17"/>
      <c r="Z9" s="17"/>
      <c r="AA9" s="2"/>
      <c r="AB9" s="2"/>
      <c r="AC9" s="2"/>
      <c r="AD9" s="2"/>
      <c r="AE9" s="26">
        <f t="shared" si="0"/>
        <v>33642</v>
      </c>
      <c r="AF9" s="69">
        <v>35975</v>
      </c>
      <c r="AG9" s="31">
        <f t="shared" si="1"/>
        <v>-2333</v>
      </c>
      <c r="AH9" s="33">
        <f t="shared" si="2"/>
        <v>-6.4850590687977758E-2</v>
      </c>
    </row>
    <row r="10" spans="1:34" x14ac:dyDescent="0.3">
      <c r="A10" s="8" t="s">
        <v>44</v>
      </c>
      <c r="B10" s="2"/>
      <c r="C10" s="2"/>
      <c r="D10" s="63"/>
      <c r="E10" s="2"/>
      <c r="F10" s="2"/>
      <c r="G10" s="2"/>
      <c r="H10" s="2"/>
      <c r="I10" s="2"/>
      <c r="J10" s="2">
        <v>34100</v>
      </c>
      <c r="K10" s="2">
        <v>4500</v>
      </c>
      <c r="L10" s="2">
        <v>1000</v>
      </c>
      <c r="M10" s="2">
        <v>726</v>
      </c>
      <c r="N10" s="2"/>
      <c r="O10" s="2"/>
      <c r="P10" s="2"/>
      <c r="Q10" s="2"/>
      <c r="R10" s="2"/>
      <c r="S10" s="2"/>
      <c r="T10" s="2"/>
      <c r="U10" s="2"/>
      <c r="V10" s="2"/>
      <c r="W10" s="2"/>
      <c r="X10" s="17"/>
      <c r="Y10" s="17"/>
      <c r="Z10" s="17"/>
      <c r="AA10" s="2"/>
      <c r="AB10" s="2"/>
      <c r="AC10" s="2"/>
      <c r="AD10" s="2"/>
      <c r="AE10" s="26">
        <f t="shared" si="0"/>
        <v>40326</v>
      </c>
      <c r="AF10" s="69">
        <v>43552</v>
      </c>
      <c r="AG10" s="31">
        <f t="shared" si="1"/>
        <v>-3226</v>
      </c>
      <c r="AH10" s="33">
        <f t="shared" si="2"/>
        <v>-7.4072373254959592E-2</v>
      </c>
    </row>
    <row r="11" spans="1:34" x14ac:dyDescent="0.3">
      <c r="A11" s="8" t="s">
        <v>45</v>
      </c>
      <c r="B11" s="2"/>
      <c r="C11" s="2"/>
      <c r="D11" s="63"/>
      <c r="E11" s="2"/>
      <c r="F11" s="2"/>
      <c r="G11" s="2"/>
      <c r="H11" s="2"/>
      <c r="I11" s="2"/>
      <c r="J11" s="2"/>
      <c r="K11" s="2"/>
      <c r="L11" s="2"/>
      <c r="M11" s="2"/>
      <c r="N11" s="2"/>
      <c r="O11" s="63">
        <v>31601</v>
      </c>
      <c r="P11" s="63">
        <v>22572</v>
      </c>
      <c r="Q11" s="2"/>
      <c r="R11" s="2"/>
      <c r="S11" s="2"/>
      <c r="T11" s="2"/>
      <c r="U11" s="2"/>
      <c r="V11" s="2"/>
      <c r="W11" s="2"/>
      <c r="X11" s="17"/>
      <c r="Y11" s="17"/>
      <c r="Z11" s="17"/>
      <c r="AA11" s="2"/>
      <c r="AB11" s="2"/>
      <c r="AC11" s="2"/>
      <c r="AD11" s="2"/>
      <c r="AE11" s="26">
        <f t="shared" si="0"/>
        <v>54173</v>
      </c>
      <c r="AF11" s="69">
        <v>54173</v>
      </c>
      <c r="AG11" s="31">
        <f t="shared" si="1"/>
        <v>0</v>
      </c>
      <c r="AH11" s="33">
        <f t="shared" si="2"/>
        <v>0</v>
      </c>
    </row>
    <row r="12" spans="1:34" x14ac:dyDescent="0.3">
      <c r="A12" s="8" t="s">
        <v>46</v>
      </c>
      <c r="B12" s="2"/>
      <c r="C12" s="2"/>
      <c r="D12" s="63"/>
      <c r="E12" s="2"/>
      <c r="F12" s="2"/>
      <c r="G12" s="2"/>
      <c r="H12" s="2"/>
      <c r="I12" s="2"/>
      <c r="J12" s="2"/>
      <c r="K12" s="2"/>
      <c r="L12" s="2"/>
      <c r="M12" s="2"/>
      <c r="N12" s="2"/>
      <c r="O12" s="63">
        <v>28450</v>
      </c>
      <c r="P12" s="63">
        <v>20321</v>
      </c>
      <c r="Q12" s="2"/>
      <c r="R12" s="2"/>
      <c r="S12" s="2"/>
      <c r="T12" s="2"/>
      <c r="U12" s="2"/>
      <c r="V12" s="2"/>
      <c r="W12" s="2"/>
      <c r="X12" s="17"/>
      <c r="Y12" s="17"/>
      <c r="Z12" s="17"/>
      <c r="AA12" s="2"/>
      <c r="AB12" s="2"/>
      <c r="AC12" s="2"/>
      <c r="AD12" s="2"/>
      <c r="AE12" s="26">
        <f t="shared" si="0"/>
        <v>48771</v>
      </c>
      <c r="AF12" s="69">
        <v>48771</v>
      </c>
      <c r="AG12" s="31">
        <f t="shared" si="1"/>
        <v>0</v>
      </c>
      <c r="AH12" s="33">
        <f t="shared" si="2"/>
        <v>0</v>
      </c>
    </row>
    <row r="13" spans="1:34" x14ac:dyDescent="0.3">
      <c r="A13" s="8" t="s">
        <v>47</v>
      </c>
      <c r="B13" s="2"/>
      <c r="C13" s="2"/>
      <c r="D13" s="63"/>
      <c r="E13" s="2"/>
      <c r="F13" s="2"/>
      <c r="G13" s="2"/>
      <c r="H13" s="2"/>
      <c r="I13" s="2"/>
      <c r="J13" s="2"/>
      <c r="K13" s="2"/>
      <c r="L13" s="2"/>
      <c r="M13" s="2"/>
      <c r="N13" s="2"/>
      <c r="O13" s="63">
        <v>28450</v>
      </c>
      <c r="P13" s="63">
        <v>20321</v>
      </c>
      <c r="Q13" s="2"/>
      <c r="R13" s="2"/>
      <c r="S13" s="2"/>
      <c r="T13" s="2"/>
      <c r="U13" s="2"/>
      <c r="V13" s="2"/>
      <c r="W13" s="2"/>
      <c r="X13" s="17"/>
      <c r="Y13" s="17"/>
      <c r="Z13" s="17"/>
      <c r="AA13" s="2"/>
      <c r="AB13" s="2"/>
      <c r="AC13" s="2"/>
      <c r="AD13" s="2"/>
      <c r="AE13" s="26">
        <f t="shared" si="0"/>
        <v>48771</v>
      </c>
      <c r="AF13" s="69">
        <v>48771</v>
      </c>
      <c r="AG13" s="31">
        <f t="shared" si="1"/>
        <v>0</v>
      </c>
      <c r="AH13" s="33">
        <f t="shared" si="2"/>
        <v>0</v>
      </c>
    </row>
    <row r="14" spans="1:34" x14ac:dyDescent="0.3">
      <c r="A14" s="8" t="s">
        <v>48</v>
      </c>
      <c r="B14" s="2"/>
      <c r="C14" s="2"/>
      <c r="D14" s="63"/>
      <c r="E14" s="2"/>
      <c r="F14" s="2"/>
      <c r="G14" s="2"/>
      <c r="H14" s="2"/>
      <c r="I14" s="2"/>
      <c r="J14" s="2"/>
      <c r="K14" s="2"/>
      <c r="L14" s="2"/>
      <c r="M14" s="2"/>
      <c r="N14" s="2"/>
      <c r="O14" s="63">
        <v>27980</v>
      </c>
      <c r="P14" s="63">
        <v>19986</v>
      </c>
      <c r="Q14" s="2"/>
      <c r="R14" s="2"/>
      <c r="S14" s="2"/>
      <c r="T14" s="2"/>
      <c r="U14" s="2"/>
      <c r="V14" s="2"/>
      <c r="W14" s="2"/>
      <c r="X14" s="17"/>
      <c r="Y14" s="17"/>
      <c r="Z14" s="17"/>
      <c r="AA14" s="2"/>
      <c r="AB14" s="2"/>
      <c r="AC14" s="2"/>
      <c r="AD14" s="2"/>
      <c r="AE14" s="26">
        <f t="shared" si="0"/>
        <v>47966</v>
      </c>
      <c r="AF14" s="69">
        <v>47966</v>
      </c>
      <c r="AG14" s="31">
        <f t="shared" si="1"/>
        <v>0</v>
      </c>
      <c r="AH14" s="33">
        <f t="shared" si="2"/>
        <v>0</v>
      </c>
    </row>
    <row r="15" spans="1:34" x14ac:dyDescent="0.3">
      <c r="A15" s="8" t="s">
        <v>49</v>
      </c>
      <c r="B15" s="2"/>
      <c r="C15" s="2"/>
      <c r="D15" s="63"/>
      <c r="E15" s="2"/>
      <c r="F15" s="2"/>
      <c r="G15" s="2"/>
      <c r="H15" s="2"/>
      <c r="I15" s="2"/>
      <c r="J15" s="2"/>
      <c r="K15" s="2"/>
      <c r="L15" s="2"/>
      <c r="M15" s="2"/>
      <c r="N15" s="2"/>
      <c r="O15" s="63">
        <v>27980</v>
      </c>
      <c r="P15" s="63">
        <v>19986</v>
      </c>
      <c r="Q15" s="2"/>
      <c r="R15" s="2"/>
      <c r="S15" s="2"/>
      <c r="T15" s="2"/>
      <c r="U15" s="2"/>
      <c r="V15" s="2"/>
      <c r="W15" s="2"/>
      <c r="X15" s="17"/>
      <c r="Y15" s="17"/>
      <c r="Z15" s="17"/>
      <c r="AA15" s="2"/>
      <c r="AB15" s="2"/>
      <c r="AC15" s="2"/>
      <c r="AD15" s="2"/>
      <c r="AE15" s="26">
        <f t="shared" si="0"/>
        <v>47966</v>
      </c>
      <c r="AF15" s="69">
        <v>47966</v>
      </c>
      <c r="AG15" s="31">
        <f t="shared" si="1"/>
        <v>0</v>
      </c>
      <c r="AH15" s="33">
        <f t="shared" si="2"/>
        <v>0</v>
      </c>
    </row>
    <row r="16" spans="1:34" x14ac:dyDescent="0.3">
      <c r="A16" s="8" t="s">
        <v>50</v>
      </c>
      <c r="B16" s="2"/>
      <c r="C16" s="2"/>
      <c r="D16" s="63"/>
      <c r="E16" s="2"/>
      <c r="F16" s="2"/>
      <c r="G16" s="2"/>
      <c r="H16" s="2"/>
      <c r="I16" s="2"/>
      <c r="J16" s="2"/>
      <c r="K16" s="2"/>
      <c r="L16" s="2"/>
      <c r="M16" s="2"/>
      <c r="N16" s="2"/>
      <c r="O16" s="63">
        <v>27980</v>
      </c>
      <c r="P16" s="63">
        <v>19986</v>
      </c>
      <c r="Q16" s="2"/>
      <c r="R16" s="2"/>
      <c r="S16" s="2"/>
      <c r="T16" s="2"/>
      <c r="U16" s="2"/>
      <c r="V16" s="2"/>
      <c r="W16" s="2"/>
      <c r="X16" s="17"/>
      <c r="Y16" s="17"/>
      <c r="Z16" s="17"/>
      <c r="AA16" s="2"/>
      <c r="AB16" s="2"/>
      <c r="AC16" s="2"/>
      <c r="AD16" s="2"/>
      <c r="AE16" s="26">
        <f t="shared" si="0"/>
        <v>47966</v>
      </c>
      <c r="AF16" s="69">
        <v>47966</v>
      </c>
      <c r="AG16" s="31">
        <f t="shared" si="1"/>
        <v>0</v>
      </c>
      <c r="AH16" s="33">
        <f t="shared" si="2"/>
        <v>0</v>
      </c>
    </row>
    <row r="17" spans="1:34" x14ac:dyDescent="0.3">
      <c r="A17" s="8" t="s">
        <v>51</v>
      </c>
      <c r="B17" s="2"/>
      <c r="C17" s="2"/>
      <c r="D17" s="63"/>
      <c r="E17" s="2"/>
      <c r="F17" s="2"/>
      <c r="G17" s="2"/>
      <c r="H17" s="2"/>
      <c r="I17" s="2"/>
      <c r="J17" s="2"/>
      <c r="K17" s="2"/>
      <c r="L17" s="2"/>
      <c r="M17" s="2"/>
      <c r="N17" s="2"/>
      <c r="O17" s="63">
        <v>22911</v>
      </c>
      <c r="P17" s="63">
        <v>16364</v>
      </c>
      <c r="Q17" s="2"/>
      <c r="R17" s="2"/>
      <c r="S17" s="2"/>
      <c r="T17" s="2"/>
      <c r="U17" s="2"/>
      <c r="V17" s="2"/>
      <c r="W17" s="2"/>
      <c r="X17" s="17"/>
      <c r="Y17" s="17"/>
      <c r="Z17" s="17"/>
      <c r="AA17" s="2"/>
      <c r="AB17" s="2"/>
      <c r="AC17" s="2"/>
      <c r="AD17" s="2"/>
      <c r="AE17" s="26">
        <f t="shared" si="0"/>
        <v>39275</v>
      </c>
      <c r="AF17" s="69">
        <v>39275</v>
      </c>
      <c r="AG17" s="31">
        <f t="shared" si="1"/>
        <v>0</v>
      </c>
      <c r="AH17" s="33">
        <f t="shared" si="2"/>
        <v>0</v>
      </c>
    </row>
    <row r="18" spans="1:34" x14ac:dyDescent="0.3">
      <c r="A18" s="10" t="s">
        <v>52</v>
      </c>
      <c r="B18" s="2"/>
      <c r="C18" s="2"/>
      <c r="D18" s="63"/>
      <c r="E18" s="2"/>
      <c r="F18" s="2"/>
      <c r="G18" s="2"/>
      <c r="H18" s="2"/>
      <c r="I18" s="2"/>
      <c r="J18" s="2"/>
      <c r="K18" s="2"/>
      <c r="L18" s="2"/>
      <c r="M18" s="2"/>
      <c r="N18" s="2"/>
      <c r="O18" s="2"/>
      <c r="P18" s="2"/>
      <c r="Q18" s="2"/>
      <c r="R18" s="2">
        <v>13500</v>
      </c>
      <c r="S18" s="2">
        <v>13500</v>
      </c>
      <c r="T18" s="2">
        <v>9500</v>
      </c>
      <c r="U18" s="2">
        <v>3750</v>
      </c>
      <c r="V18" s="2">
        <v>3000</v>
      </c>
      <c r="W18" s="2">
        <v>4304</v>
      </c>
      <c r="X18" s="17"/>
      <c r="Y18" s="17"/>
      <c r="Z18" s="17"/>
      <c r="AA18" s="2"/>
      <c r="AB18" s="2"/>
      <c r="AC18" s="2"/>
      <c r="AD18" s="2"/>
      <c r="AE18" s="26">
        <f t="shared" si="0"/>
        <v>47554</v>
      </c>
      <c r="AF18" s="69">
        <v>49739</v>
      </c>
      <c r="AG18" s="31">
        <f t="shared" si="1"/>
        <v>-2185</v>
      </c>
      <c r="AH18" s="33">
        <f t="shared" si="2"/>
        <v>-4.3929311003437943E-2</v>
      </c>
    </row>
    <row r="19" spans="1:34" x14ac:dyDescent="0.3">
      <c r="A19" s="9" t="s">
        <v>105</v>
      </c>
      <c r="B19" s="2"/>
      <c r="C19" s="2"/>
      <c r="D19" s="63"/>
      <c r="E19" s="2"/>
      <c r="F19" s="2"/>
      <c r="G19" s="2"/>
      <c r="H19" s="2"/>
      <c r="I19" s="2"/>
      <c r="J19" s="2"/>
      <c r="K19" s="2"/>
      <c r="L19" s="2"/>
      <c r="M19" s="2"/>
      <c r="N19" s="2"/>
      <c r="O19" s="2"/>
      <c r="P19" s="2"/>
      <c r="Q19" s="2"/>
      <c r="R19" s="2"/>
      <c r="S19" s="2"/>
      <c r="T19" s="2"/>
      <c r="U19" s="2"/>
      <c r="V19" s="2"/>
      <c r="W19" s="2"/>
      <c r="X19" s="17">
        <v>26000</v>
      </c>
      <c r="Y19" s="17">
        <v>21966</v>
      </c>
      <c r="Z19" s="17"/>
      <c r="AA19" s="2"/>
      <c r="AB19" s="2"/>
      <c r="AC19" s="2"/>
      <c r="AD19" s="2"/>
      <c r="AE19" s="26">
        <f t="shared" si="0"/>
        <v>47966</v>
      </c>
      <c r="AF19" s="69">
        <v>47966</v>
      </c>
      <c r="AG19" s="31">
        <f t="shared" si="1"/>
        <v>0</v>
      </c>
      <c r="AH19" s="33">
        <f t="shared" si="2"/>
        <v>0</v>
      </c>
    </row>
    <row r="20" spans="1:34" x14ac:dyDescent="0.3">
      <c r="A20" s="1" t="s">
        <v>53</v>
      </c>
      <c r="B20" s="2"/>
      <c r="C20" s="2"/>
      <c r="D20" s="63"/>
      <c r="E20" s="2"/>
      <c r="F20" s="2"/>
      <c r="G20" s="2"/>
      <c r="H20" s="2"/>
      <c r="I20" s="2"/>
      <c r="J20" s="2"/>
      <c r="K20" s="2"/>
      <c r="L20" s="2">
        <v>500</v>
      </c>
      <c r="M20" s="2"/>
      <c r="N20" s="2"/>
      <c r="O20" s="3">
        <v>3258</v>
      </c>
      <c r="P20" s="3">
        <v>4072</v>
      </c>
      <c r="Q20" s="2"/>
      <c r="R20" s="2"/>
      <c r="S20" s="2"/>
      <c r="T20" s="2">
        <v>2000</v>
      </c>
      <c r="U20" s="2"/>
      <c r="V20" s="2"/>
      <c r="W20" s="2"/>
      <c r="X20" s="17"/>
      <c r="Y20" s="17"/>
      <c r="Z20" s="17"/>
      <c r="AA20" s="2">
        <v>4000</v>
      </c>
      <c r="AB20" s="17">
        <v>11000</v>
      </c>
      <c r="AC20" s="17"/>
      <c r="AD20" s="17"/>
      <c r="AE20" s="26">
        <f t="shared" si="0"/>
        <v>24830</v>
      </c>
      <c r="AF20" s="69">
        <v>36654</v>
      </c>
      <c r="AG20" s="31">
        <f t="shared" si="1"/>
        <v>-11824</v>
      </c>
      <c r="AH20" s="34">
        <f t="shared" si="2"/>
        <v>-0.32258416543896984</v>
      </c>
    </row>
    <row r="21" spans="1:34" x14ac:dyDescent="0.3">
      <c r="A21" s="59" t="s">
        <v>54</v>
      </c>
      <c r="B21" s="59"/>
      <c r="C21" s="59"/>
      <c r="D21" s="59"/>
      <c r="E21" s="59"/>
      <c r="F21" s="59"/>
      <c r="G21" s="64"/>
      <c r="H21" s="59"/>
      <c r="I21" s="59"/>
      <c r="J21" s="59"/>
      <c r="K21" s="59"/>
      <c r="L21" s="59"/>
      <c r="M21" s="59"/>
      <c r="N21" s="59"/>
      <c r="O21" s="66">
        <v>19309</v>
      </c>
      <c r="P21" s="66">
        <v>13792</v>
      </c>
      <c r="Q21" s="64"/>
      <c r="R21" s="64"/>
      <c r="S21" s="64"/>
      <c r="T21" s="64"/>
      <c r="U21" s="64"/>
      <c r="V21" s="64"/>
      <c r="W21" s="64"/>
      <c r="X21" s="73"/>
      <c r="Y21" s="73"/>
      <c r="Z21" s="73"/>
      <c r="AA21" s="64"/>
      <c r="AB21" s="77">
        <v>2000</v>
      </c>
      <c r="AC21" s="77">
        <v>5500</v>
      </c>
      <c r="AD21" s="77">
        <v>2500</v>
      </c>
      <c r="AE21" s="26">
        <f t="shared" si="0"/>
        <v>43101</v>
      </c>
      <c r="AF21" s="78">
        <v>66203</v>
      </c>
      <c r="AG21" s="31">
        <f t="shared" si="1"/>
        <v>-23102</v>
      </c>
      <c r="AH21" s="34">
        <f t="shared" si="2"/>
        <v>-0.3489569959065299</v>
      </c>
    </row>
    <row r="22" spans="1:34" x14ac:dyDescent="0.3">
      <c r="A22" s="1" t="s">
        <v>55</v>
      </c>
      <c r="B22" s="3">
        <v>5500</v>
      </c>
      <c r="C22" s="67">
        <v>645</v>
      </c>
      <c r="D22" s="63"/>
      <c r="E22" s="2"/>
      <c r="F22" s="2"/>
      <c r="G22" s="3">
        <v>2600</v>
      </c>
      <c r="H22" s="2"/>
      <c r="I22" s="2"/>
      <c r="J22" s="3">
        <v>5500</v>
      </c>
      <c r="K22" s="3">
        <v>930</v>
      </c>
      <c r="L22" s="3">
        <v>200</v>
      </c>
      <c r="M22" s="2"/>
      <c r="N22" s="2"/>
      <c r="O22" s="2"/>
      <c r="P22" s="2"/>
      <c r="Q22" s="2"/>
      <c r="R22" s="2"/>
      <c r="S22" s="2"/>
      <c r="T22" s="3">
        <v>2500</v>
      </c>
      <c r="U22" s="3">
        <v>500</v>
      </c>
      <c r="V22" s="3">
        <v>500</v>
      </c>
      <c r="W22" s="2"/>
      <c r="X22" s="17">
        <v>3500</v>
      </c>
      <c r="Y22" s="17">
        <v>3000</v>
      </c>
      <c r="Z22" s="17"/>
      <c r="AA22" s="3">
        <v>700</v>
      </c>
      <c r="AB22" s="17">
        <v>2000</v>
      </c>
      <c r="AC22" s="17"/>
      <c r="AD22" s="17">
        <v>5520.13</v>
      </c>
      <c r="AE22" s="26">
        <f t="shared" si="0"/>
        <v>33595.129999999997</v>
      </c>
      <c r="AF22" s="74">
        <v>43458</v>
      </c>
      <c r="AG22" s="31">
        <f t="shared" si="1"/>
        <v>-9862.8700000000026</v>
      </c>
      <c r="AH22" s="34">
        <f t="shared" si="2"/>
        <v>-0.22695176952459853</v>
      </c>
    </row>
    <row r="23" spans="1:34" x14ac:dyDescent="0.3">
      <c r="A23" s="7" t="s">
        <v>56</v>
      </c>
      <c r="B23" s="2">
        <v>1000</v>
      </c>
      <c r="C23" s="2">
        <v>1000</v>
      </c>
      <c r="D23" s="63">
        <v>200</v>
      </c>
      <c r="E23" s="2">
        <v>250</v>
      </c>
      <c r="F23" s="2"/>
      <c r="G23" s="2">
        <v>100</v>
      </c>
      <c r="H23" s="2">
        <v>50</v>
      </c>
      <c r="I23" s="2"/>
      <c r="J23" s="2"/>
      <c r="K23" s="2"/>
      <c r="L23" s="2"/>
      <c r="M23" s="2"/>
      <c r="N23" s="2"/>
      <c r="O23" s="2"/>
      <c r="P23" s="2"/>
      <c r="Q23" s="2"/>
      <c r="R23" s="2"/>
      <c r="S23" s="2"/>
      <c r="T23" s="2"/>
      <c r="U23" s="2"/>
      <c r="V23" s="2"/>
      <c r="W23" s="2"/>
      <c r="X23" s="17"/>
      <c r="Y23" s="17"/>
      <c r="Z23" s="17"/>
      <c r="AA23" s="2"/>
      <c r="AB23" s="17"/>
      <c r="AC23" s="17"/>
      <c r="AD23" s="17"/>
      <c r="AE23" s="26">
        <f t="shared" si="0"/>
        <v>2600</v>
      </c>
      <c r="AF23" s="27">
        <v>2600</v>
      </c>
      <c r="AG23" s="31">
        <f t="shared" si="1"/>
        <v>0</v>
      </c>
      <c r="AH23" s="33">
        <f t="shared" si="2"/>
        <v>0</v>
      </c>
    </row>
    <row r="24" spans="1:34" x14ac:dyDescent="0.3">
      <c r="A24" s="8" t="s">
        <v>57</v>
      </c>
      <c r="B24" s="2"/>
      <c r="C24" s="2"/>
      <c r="D24" s="63"/>
      <c r="E24" s="2"/>
      <c r="F24" s="2"/>
      <c r="G24" s="2"/>
      <c r="H24" s="1"/>
      <c r="I24" s="2">
        <v>846</v>
      </c>
      <c r="J24" s="2">
        <v>3190</v>
      </c>
      <c r="K24" s="2">
        <v>500</v>
      </c>
      <c r="L24" s="2">
        <v>1000</v>
      </c>
      <c r="M24" s="2"/>
      <c r="N24" s="2"/>
      <c r="O24" s="2"/>
      <c r="P24" s="2"/>
      <c r="Q24" s="2"/>
      <c r="R24" s="2"/>
      <c r="S24" s="2"/>
      <c r="T24" s="2"/>
      <c r="U24" s="2"/>
      <c r="V24" s="2"/>
      <c r="W24" s="2"/>
      <c r="X24" s="17"/>
      <c r="Y24" s="17"/>
      <c r="Z24" s="17"/>
      <c r="AA24" s="2"/>
      <c r="AB24" s="2"/>
      <c r="AC24" s="2"/>
      <c r="AD24" s="2"/>
      <c r="AE24" s="26">
        <f t="shared" si="0"/>
        <v>5536</v>
      </c>
      <c r="AF24" s="27">
        <v>5536</v>
      </c>
      <c r="AG24" s="31">
        <f t="shared" si="1"/>
        <v>0</v>
      </c>
      <c r="AH24" s="33">
        <f t="shared" si="2"/>
        <v>0</v>
      </c>
    </row>
    <row r="25" spans="1:34" x14ac:dyDescent="0.3">
      <c r="A25" s="10" t="s">
        <v>58</v>
      </c>
      <c r="B25" s="2"/>
      <c r="C25" s="2"/>
      <c r="D25" s="63"/>
      <c r="E25" s="2"/>
      <c r="F25" s="2"/>
      <c r="G25" s="2"/>
      <c r="H25" s="1"/>
      <c r="I25" s="2"/>
      <c r="J25" s="2"/>
      <c r="K25" s="2"/>
      <c r="L25" s="2"/>
      <c r="M25" s="2"/>
      <c r="N25" s="2"/>
      <c r="O25" s="2"/>
      <c r="P25" s="2"/>
      <c r="Q25" s="2"/>
      <c r="R25" s="2">
        <v>1400</v>
      </c>
      <c r="S25" s="2">
        <v>1400</v>
      </c>
      <c r="T25" s="2">
        <v>645</v>
      </c>
      <c r="U25" s="2">
        <v>150</v>
      </c>
      <c r="V25" s="2">
        <v>300</v>
      </c>
      <c r="W25" s="2">
        <v>380</v>
      </c>
      <c r="X25" s="17"/>
      <c r="Y25" s="17"/>
      <c r="Z25" s="17"/>
      <c r="AA25" s="2"/>
      <c r="AB25" s="2"/>
      <c r="AC25" s="2"/>
      <c r="AD25" s="2"/>
      <c r="AE25" s="26">
        <f t="shared" si="0"/>
        <v>4275</v>
      </c>
      <c r="AF25" s="27">
        <v>4275</v>
      </c>
      <c r="AG25" s="31">
        <f t="shared" si="1"/>
        <v>0</v>
      </c>
      <c r="AH25" s="33">
        <f t="shared" si="2"/>
        <v>0</v>
      </c>
    </row>
    <row r="26" spans="1:34" x14ac:dyDescent="0.3">
      <c r="A26" s="9" t="s">
        <v>59</v>
      </c>
      <c r="B26" s="2"/>
      <c r="C26" s="2"/>
      <c r="D26" s="63"/>
      <c r="E26" s="2"/>
      <c r="F26" s="2"/>
      <c r="G26" s="2"/>
      <c r="H26" s="1"/>
      <c r="I26" s="2"/>
      <c r="J26" s="2"/>
      <c r="K26" s="2"/>
      <c r="L26" s="2"/>
      <c r="M26" s="2"/>
      <c r="N26" s="2"/>
      <c r="O26" s="2"/>
      <c r="P26" s="2"/>
      <c r="Q26" s="2"/>
      <c r="R26" s="2"/>
      <c r="S26" s="2"/>
      <c r="T26" s="2"/>
      <c r="U26" s="2"/>
      <c r="V26" s="2"/>
      <c r="W26" s="2"/>
      <c r="X26" s="17">
        <v>500</v>
      </c>
      <c r="Y26" s="17">
        <v>250</v>
      </c>
      <c r="Z26" s="17"/>
      <c r="AA26" s="2"/>
      <c r="AB26" s="2"/>
      <c r="AC26" s="2"/>
      <c r="AD26" s="2"/>
      <c r="AE26" s="26">
        <f t="shared" si="0"/>
        <v>750</v>
      </c>
      <c r="AF26" s="27">
        <v>750</v>
      </c>
      <c r="AG26" s="31">
        <f t="shared" si="1"/>
        <v>0</v>
      </c>
      <c r="AH26" s="33">
        <f t="shared" si="2"/>
        <v>0</v>
      </c>
    </row>
    <row r="27" spans="1:34" x14ac:dyDescent="0.3">
      <c r="A27" s="1" t="s">
        <v>60</v>
      </c>
      <c r="B27" s="2"/>
      <c r="C27" s="2"/>
      <c r="D27" s="63"/>
      <c r="E27" s="2"/>
      <c r="F27" s="2"/>
      <c r="G27" s="2"/>
      <c r="H27" s="1"/>
      <c r="I27" s="2"/>
      <c r="J27" s="2"/>
      <c r="K27" s="2"/>
      <c r="L27" s="2"/>
      <c r="M27" s="2"/>
      <c r="N27" s="2"/>
      <c r="O27" s="2"/>
      <c r="P27" s="2"/>
      <c r="Q27" s="2"/>
      <c r="R27" s="2"/>
      <c r="S27" s="2"/>
      <c r="T27" s="2"/>
      <c r="U27" s="2"/>
      <c r="V27" s="2"/>
      <c r="W27" s="2"/>
      <c r="X27" s="17"/>
      <c r="Y27" s="17"/>
      <c r="Z27" s="17"/>
      <c r="AA27" s="2">
        <v>300</v>
      </c>
      <c r="AB27" s="2"/>
      <c r="AC27" s="2"/>
      <c r="AD27" s="2"/>
      <c r="AE27" s="26">
        <f t="shared" si="0"/>
        <v>300</v>
      </c>
      <c r="AF27" s="69">
        <v>700</v>
      </c>
      <c r="AG27" s="31">
        <f t="shared" si="1"/>
        <v>-400</v>
      </c>
      <c r="AH27" s="34">
        <f t="shared" si="2"/>
        <v>-0.5714285714285714</v>
      </c>
    </row>
    <row r="28" spans="1:34" x14ac:dyDescent="0.3">
      <c r="A28" s="7" t="s">
        <v>61</v>
      </c>
      <c r="B28" s="2">
        <v>500</v>
      </c>
      <c r="C28" s="2">
        <v>355</v>
      </c>
      <c r="D28" s="63">
        <v>300</v>
      </c>
      <c r="E28" s="2">
        <v>2201</v>
      </c>
      <c r="F28" s="2"/>
      <c r="G28" s="2">
        <v>2200</v>
      </c>
      <c r="H28" s="2">
        <v>25</v>
      </c>
      <c r="I28" s="2"/>
      <c r="J28" s="2"/>
      <c r="K28" s="2"/>
      <c r="L28" s="2"/>
      <c r="M28" s="2"/>
      <c r="N28" s="2"/>
      <c r="O28" s="2"/>
      <c r="P28" s="2"/>
      <c r="Q28" s="2"/>
      <c r="R28" s="2"/>
      <c r="S28" s="2"/>
      <c r="T28" s="2"/>
      <c r="U28" s="2"/>
      <c r="V28" s="2"/>
      <c r="W28" s="2"/>
      <c r="X28" s="17"/>
      <c r="Y28" s="17"/>
      <c r="Z28" s="17"/>
      <c r="AA28" s="2"/>
      <c r="AB28" s="2"/>
      <c r="AC28" s="2"/>
      <c r="AD28" s="2"/>
      <c r="AE28" s="26">
        <f t="shared" si="0"/>
        <v>5581</v>
      </c>
      <c r="AF28" s="27">
        <v>5581</v>
      </c>
      <c r="AG28" s="31">
        <f t="shared" si="1"/>
        <v>0</v>
      </c>
      <c r="AH28" s="33">
        <f t="shared" si="2"/>
        <v>0</v>
      </c>
    </row>
    <row r="29" spans="1:34" x14ac:dyDescent="0.3">
      <c r="A29" s="8" t="s">
        <v>62</v>
      </c>
      <c r="B29" s="2"/>
      <c r="C29" s="2"/>
      <c r="D29" s="63"/>
      <c r="E29" s="2"/>
      <c r="F29" s="2"/>
      <c r="G29" s="2"/>
      <c r="H29" s="2"/>
      <c r="I29" s="2">
        <v>874</v>
      </c>
      <c r="J29" s="2">
        <v>4807</v>
      </c>
      <c r="K29" s="2">
        <v>1570</v>
      </c>
      <c r="L29" s="2">
        <v>1000</v>
      </c>
      <c r="M29" s="2"/>
      <c r="N29" s="2"/>
      <c r="O29" s="2"/>
      <c r="P29" s="2"/>
      <c r="Q29" s="2"/>
      <c r="R29" s="2"/>
      <c r="S29" s="2"/>
      <c r="T29" s="2"/>
      <c r="U29" s="2"/>
      <c r="V29" s="2"/>
      <c r="W29" s="2"/>
      <c r="X29" s="17"/>
      <c r="Y29" s="17"/>
      <c r="Z29" s="17"/>
      <c r="AA29" s="2"/>
      <c r="AB29" s="2"/>
      <c r="AC29" s="2"/>
      <c r="AD29" s="2"/>
      <c r="AE29" s="26">
        <f t="shared" si="0"/>
        <v>8251</v>
      </c>
      <c r="AF29" s="27">
        <v>8251</v>
      </c>
      <c r="AG29" s="31">
        <f t="shared" si="1"/>
        <v>0</v>
      </c>
      <c r="AH29" s="33">
        <f t="shared" si="2"/>
        <v>0</v>
      </c>
    </row>
    <row r="30" spans="1:34" x14ac:dyDescent="0.3">
      <c r="A30" s="10" t="s">
        <v>63</v>
      </c>
      <c r="B30" s="2"/>
      <c r="C30" s="2"/>
      <c r="D30" s="63"/>
      <c r="E30" s="2"/>
      <c r="F30" s="2"/>
      <c r="G30" s="2"/>
      <c r="H30" s="2"/>
      <c r="I30" s="2"/>
      <c r="J30" s="2"/>
      <c r="K30" s="2"/>
      <c r="L30" s="2"/>
      <c r="M30" s="2"/>
      <c r="N30" s="2"/>
      <c r="O30" s="2"/>
      <c r="P30" s="2"/>
      <c r="Q30" s="2">
        <v>100</v>
      </c>
      <c r="R30" s="2">
        <v>1100</v>
      </c>
      <c r="S30" s="2">
        <v>1100</v>
      </c>
      <c r="T30" s="2">
        <v>650</v>
      </c>
      <c r="U30" s="2">
        <v>900</v>
      </c>
      <c r="V30" s="2">
        <v>500</v>
      </c>
      <c r="W30" s="2">
        <v>1050</v>
      </c>
      <c r="X30" s="17"/>
      <c r="Y30" s="17"/>
      <c r="Z30" s="17"/>
      <c r="AA30" s="2"/>
      <c r="AB30" s="2"/>
      <c r="AC30" s="2"/>
      <c r="AD30" s="2"/>
      <c r="AE30" s="26">
        <f t="shared" si="0"/>
        <v>5400</v>
      </c>
      <c r="AF30" s="27">
        <v>5400</v>
      </c>
      <c r="AG30" s="31">
        <f t="shared" si="1"/>
        <v>0</v>
      </c>
      <c r="AH30" s="33">
        <f t="shared" si="2"/>
        <v>0</v>
      </c>
    </row>
    <row r="31" spans="1:34" x14ac:dyDescent="0.3">
      <c r="A31" s="9" t="s">
        <v>64</v>
      </c>
      <c r="B31" s="2"/>
      <c r="C31" s="2"/>
      <c r="D31" s="63"/>
      <c r="E31" s="2"/>
      <c r="F31" s="2"/>
      <c r="G31" s="2"/>
      <c r="H31" s="2"/>
      <c r="I31" s="2"/>
      <c r="J31" s="2"/>
      <c r="K31" s="2"/>
      <c r="L31" s="2"/>
      <c r="M31" s="2"/>
      <c r="N31" s="2"/>
      <c r="O31" s="2"/>
      <c r="P31" s="2"/>
      <c r="Q31" s="2"/>
      <c r="R31" s="2"/>
      <c r="S31" s="2"/>
      <c r="T31" s="2"/>
      <c r="U31" s="2"/>
      <c r="V31" s="2"/>
      <c r="W31" s="2"/>
      <c r="X31" s="17">
        <v>1500</v>
      </c>
      <c r="Y31" s="17">
        <v>1284</v>
      </c>
      <c r="Z31" s="17"/>
      <c r="AA31" s="2"/>
      <c r="AB31" s="2"/>
      <c r="AC31" s="2"/>
      <c r="AD31" s="2"/>
      <c r="AE31" s="26">
        <f t="shared" si="0"/>
        <v>2784</v>
      </c>
      <c r="AF31" s="27">
        <v>2784</v>
      </c>
      <c r="AG31" s="31">
        <f t="shared" si="1"/>
        <v>0</v>
      </c>
      <c r="AH31" s="33">
        <f t="shared" si="2"/>
        <v>0</v>
      </c>
    </row>
    <row r="32" spans="1:34" x14ac:dyDescent="0.3">
      <c r="A32" s="1" t="s">
        <v>65</v>
      </c>
      <c r="B32" s="2"/>
      <c r="C32" s="2"/>
      <c r="D32" s="63"/>
      <c r="E32" s="2"/>
      <c r="F32" s="2"/>
      <c r="G32" s="2"/>
      <c r="H32" s="2"/>
      <c r="I32" s="2"/>
      <c r="J32" s="2"/>
      <c r="K32" s="2"/>
      <c r="L32" s="2"/>
      <c r="M32" s="2"/>
      <c r="N32" s="2"/>
      <c r="O32" s="2"/>
      <c r="P32" s="2"/>
      <c r="Q32" s="2"/>
      <c r="R32" s="2"/>
      <c r="S32" s="2"/>
      <c r="T32" s="2"/>
      <c r="U32" s="2"/>
      <c r="V32" s="2"/>
      <c r="W32" s="2"/>
      <c r="X32" s="17"/>
      <c r="Y32" s="17"/>
      <c r="Z32" s="17"/>
      <c r="AA32" s="2">
        <v>650</v>
      </c>
      <c r="AB32" s="2"/>
      <c r="AC32" s="2"/>
      <c r="AD32" s="2"/>
      <c r="AE32" s="26">
        <f t="shared" si="0"/>
        <v>650</v>
      </c>
      <c r="AF32" s="27">
        <v>1050</v>
      </c>
      <c r="AG32" s="31">
        <f t="shared" si="1"/>
        <v>-400</v>
      </c>
      <c r="AH32" s="34">
        <f t="shared" si="2"/>
        <v>-0.38095238095238093</v>
      </c>
    </row>
    <row r="33" spans="1:34" x14ac:dyDescent="0.3">
      <c r="A33" s="1" t="s">
        <v>66</v>
      </c>
      <c r="B33" s="2"/>
      <c r="C33" s="2"/>
      <c r="D33" s="63"/>
      <c r="E33" s="2"/>
      <c r="F33" s="2"/>
      <c r="G33" s="2">
        <v>1000</v>
      </c>
      <c r="H33" s="2"/>
      <c r="I33" s="2">
        <v>2250</v>
      </c>
      <c r="J33" s="2"/>
      <c r="K33" s="2"/>
      <c r="L33" s="2"/>
      <c r="M33" s="2"/>
      <c r="N33" s="2"/>
      <c r="O33" s="2"/>
      <c r="P33" s="2"/>
      <c r="Q33" s="2">
        <v>5000</v>
      </c>
      <c r="R33" s="2"/>
      <c r="S33" s="2"/>
      <c r="T33" s="2"/>
      <c r="U33" s="2"/>
      <c r="V33" s="2"/>
      <c r="W33" s="2"/>
      <c r="X33" s="17"/>
      <c r="Y33" s="17"/>
      <c r="Z33" s="17"/>
      <c r="AA33" s="2"/>
      <c r="AB33" s="2"/>
      <c r="AC33" s="2"/>
      <c r="AD33" s="2"/>
      <c r="AE33" s="26">
        <f t="shared" si="0"/>
        <v>8250</v>
      </c>
      <c r="AF33" s="27">
        <v>8250</v>
      </c>
      <c r="AG33" s="31">
        <f t="shared" si="1"/>
        <v>0</v>
      </c>
      <c r="AH33" s="33">
        <f t="shared" si="2"/>
        <v>0</v>
      </c>
    </row>
    <row r="34" spans="1:34" x14ac:dyDescent="0.3">
      <c r="A34" s="7" t="s">
        <v>67</v>
      </c>
      <c r="B34" s="2">
        <v>3000</v>
      </c>
      <c r="C34" s="2"/>
      <c r="D34" s="2">
        <v>1900</v>
      </c>
      <c r="E34" s="2"/>
      <c r="F34" s="2"/>
      <c r="G34" s="2">
        <v>400</v>
      </c>
      <c r="H34" s="2"/>
      <c r="I34" s="2"/>
      <c r="J34" s="2"/>
      <c r="K34" s="2"/>
      <c r="L34" s="2"/>
      <c r="M34" s="2"/>
      <c r="N34" s="2"/>
      <c r="O34" s="2"/>
      <c r="P34" s="2"/>
      <c r="Q34" s="2"/>
      <c r="R34" s="2"/>
      <c r="S34" s="2"/>
      <c r="T34" s="2"/>
      <c r="U34" s="2"/>
      <c r="V34" s="2"/>
      <c r="W34" s="2"/>
      <c r="X34" s="17"/>
      <c r="Y34" s="17"/>
      <c r="Z34" s="17"/>
      <c r="AA34" s="2"/>
      <c r="AB34" s="2"/>
      <c r="AC34" s="2"/>
      <c r="AD34" s="2"/>
      <c r="AE34" s="26">
        <f t="shared" si="0"/>
        <v>5300</v>
      </c>
      <c r="AF34" s="27">
        <v>5300</v>
      </c>
      <c r="AG34" s="31">
        <f t="shared" si="1"/>
        <v>0</v>
      </c>
      <c r="AH34" s="33">
        <f t="shared" si="2"/>
        <v>0</v>
      </c>
    </row>
    <row r="35" spans="1:34" x14ac:dyDescent="0.3">
      <c r="A35" s="8" t="s">
        <v>68</v>
      </c>
      <c r="B35" s="2"/>
      <c r="C35" s="2"/>
      <c r="D35" s="2"/>
      <c r="E35" s="2"/>
      <c r="F35" s="2"/>
      <c r="G35" s="2"/>
      <c r="H35" s="2"/>
      <c r="I35" s="2"/>
      <c r="J35" s="2">
        <v>1903</v>
      </c>
      <c r="K35" s="2"/>
      <c r="L35" s="2"/>
      <c r="M35" s="2"/>
      <c r="N35" s="2"/>
      <c r="O35" s="2"/>
      <c r="P35" s="2"/>
      <c r="Q35" s="2"/>
      <c r="R35" s="2"/>
      <c r="S35" s="2"/>
      <c r="T35" s="2"/>
      <c r="U35" s="2"/>
      <c r="V35" s="2"/>
      <c r="W35" s="2"/>
      <c r="X35" s="17"/>
      <c r="Y35" s="17"/>
      <c r="Z35" s="17"/>
      <c r="AA35" s="2"/>
      <c r="AB35" s="2"/>
      <c r="AC35" s="2"/>
      <c r="AD35" s="2"/>
      <c r="AE35" s="26">
        <f t="shared" si="0"/>
        <v>1903</v>
      </c>
      <c r="AF35" s="27">
        <v>1903</v>
      </c>
      <c r="AG35" s="31">
        <f t="shared" si="1"/>
        <v>0</v>
      </c>
      <c r="AH35" s="33">
        <f t="shared" si="2"/>
        <v>0</v>
      </c>
    </row>
    <row r="36" spans="1:34" x14ac:dyDescent="0.3">
      <c r="A36" s="10" t="s">
        <v>69</v>
      </c>
      <c r="B36" s="2"/>
      <c r="C36" s="2"/>
      <c r="D36" s="2"/>
      <c r="E36" s="2"/>
      <c r="F36" s="2"/>
      <c r="G36" s="2"/>
      <c r="H36" s="2"/>
      <c r="I36" s="2"/>
      <c r="J36" s="2"/>
      <c r="K36" s="2"/>
      <c r="L36" s="2"/>
      <c r="M36" s="2"/>
      <c r="N36" s="2"/>
      <c r="O36" s="2"/>
      <c r="P36" s="2"/>
      <c r="Q36" s="2"/>
      <c r="R36" s="2"/>
      <c r="S36" s="2"/>
      <c r="T36" s="2">
        <v>4905</v>
      </c>
      <c r="U36" s="2">
        <v>300</v>
      </c>
      <c r="V36" s="2">
        <v>350</v>
      </c>
      <c r="W36" s="2"/>
      <c r="X36" s="17"/>
      <c r="Y36" s="17"/>
      <c r="Z36" s="17"/>
      <c r="AA36" s="2"/>
      <c r="AB36" s="2"/>
      <c r="AC36" s="2"/>
      <c r="AD36" s="2"/>
      <c r="AE36" s="26">
        <f t="shared" si="0"/>
        <v>5555</v>
      </c>
      <c r="AF36" s="27">
        <v>5555</v>
      </c>
      <c r="AG36" s="31">
        <f t="shared" si="1"/>
        <v>0</v>
      </c>
      <c r="AH36" s="33">
        <f t="shared" si="2"/>
        <v>0</v>
      </c>
    </row>
    <row r="37" spans="1:34" x14ac:dyDescent="0.3">
      <c r="A37" s="9" t="s">
        <v>70</v>
      </c>
      <c r="B37" s="2"/>
      <c r="C37" s="2"/>
      <c r="D37" s="2"/>
      <c r="E37" s="2"/>
      <c r="F37" s="2"/>
      <c r="G37" s="2"/>
      <c r="H37" s="2"/>
      <c r="I37" s="2"/>
      <c r="J37" s="2"/>
      <c r="K37" s="2"/>
      <c r="L37" s="2"/>
      <c r="M37" s="2"/>
      <c r="N37" s="2"/>
      <c r="O37" s="2"/>
      <c r="P37" s="2"/>
      <c r="Q37" s="2"/>
      <c r="R37" s="2"/>
      <c r="S37" s="2"/>
      <c r="T37" s="2"/>
      <c r="U37" s="2"/>
      <c r="V37" s="2"/>
      <c r="W37" s="2"/>
      <c r="X37" s="17">
        <v>1000</v>
      </c>
      <c r="Y37" s="17">
        <v>1000</v>
      </c>
      <c r="Z37" s="17"/>
      <c r="AA37" s="2"/>
      <c r="AB37" s="2"/>
      <c r="AC37" s="2"/>
      <c r="AD37" s="2"/>
      <c r="AE37" s="26">
        <f t="shared" si="0"/>
        <v>2000</v>
      </c>
      <c r="AF37" s="27">
        <v>2000</v>
      </c>
      <c r="AG37" s="31">
        <f t="shared" si="1"/>
        <v>0</v>
      </c>
      <c r="AH37" s="33">
        <f>AG37*1/AF37</f>
        <v>0</v>
      </c>
    </row>
    <row r="38" spans="1:34" x14ac:dyDescent="0.3">
      <c r="A38" s="1" t="s">
        <v>71</v>
      </c>
      <c r="B38" s="2"/>
      <c r="C38" s="2"/>
      <c r="D38" s="2"/>
      <c r="E38" s="2"/>
      <c r="F38" s="2"/>
      <c r="G38" s="2"/>
      <c r="H38" s="2"/>
      <c r="I38" s="2"/>
      <c r="J38" s="2"/>
      <c r="K38" s="2"/>
      <c r="L38" s="2"/>
      <c r="M38" s="2"/>
      <c r="N38" s="2"/>
      <c r="O38" s="2"/>
      <c r="P38" s="2"/>
      <c r="Q38" s="2"/>
      <c r="R38" s="2"/>
      <c r="S38" s="2"/>
      <c r="T38" s="2"/>
      <c r="U38" s="2"/>
      <c r="V38" s="2"/>
      <c r="W38" s="2"/>
      <c r="X38" s="17"/>
      <c r="Y38" s="17"/>
      <c r="Z38" s="17"/>
      <c r="AA38" s="2">
        <v>500</v>
      </c>
      <c r="AB38" s="2"/>
      <c r="AC38" s="2"/>
      <c r="AD38" s="2"/>
      <c r="AE38" s="26">
        <f t="shared" si="0"/>
        <v>500</v>
      </c>
      <c r="AF38" s="27">
        <v>500</v>
      </c>
      <c r="AG38" s="31">
        <f t="shared" si="1"/>
        <v>0</v>
      </c>
      <c r="AH38" s="33">
        <f>AG38*1/AF38</f>
        <v>0</v>
      </c>
    </row>
    <row r="39" spans="1:34" x14ac:dyDescent="0.3">
      <c r="A39" s="1" t="s">
        <v>72</v>
      </c>
      <c r="B39" s="2">
        <v>500</v>
      </c>
      <c r="C39" s="2"/>
      <c r="D39" s="2"/>
      <c r="E39" s="2"/>
      <c r="F39" s="2"/>
      <c r="G39" s="2"/>
      <c r="H39" s="2"/>
      <c r="I39" s="2"/>
      <c r="J39" s="2"/>
      <c r="K39" s="2"/>
      <c r="L39" s="2"/>
      <c r="M39" s="2"/>
      <c r="N39" s="2"/>
      <c r="O39" s="2"/>
      <c r="P39" s="2"/>
      <c r="Q39" s="2"/>
      <c r="R39" s="2"/>
      <c r="S39" s="2"/>
      <c r="T39" s="2"/>
      <c r="U39" s="2"/>
      <c r="V39" s="2"/>
      <c r="W39" s="2"/>
      <c r="X39" s="17"/>
      <c r="Y39" s="17"/>
      <c r="Z39" s="17"/>
      <c r="AA39" s="2"/>
      <c r="AB39" s="2"/>
      <c r="AC39" s="2"/>
      <c r="AD39" s="2"/>
      <c r="AE39" s="26">
        <f t="shared" si="0"/>
        <v>500</v>
      </c>
      <c r="AF39" s="27">
        <v>500</v>
      </c>
      <c r="AG39" s="31">
        <f t="shared" si="1"/>
        <v>0</v>
      </c>
      <c r="AH39" s="33">
        <f t="shared" si="2"/>
        <v>0</v>
      </c>
    </row>
    <row r="40" spans="1:34" x14ac:dyDescent="0.3">
      <c r="A40" s="8" t="s">
        <v>73</v>
      </c>
      <c r="B40" s="2"/>
      <c r="C40" s="2"/>
      <c r="D40" s="2"/>
      <c r="E40" s="2"/>
      <c r="F40" s="2"/>
      <c r="G40" s="2"/>
      <c r="H40" s="2"/>
      <c r="I40" s="2"/>
      <c r="J40" s="2"/>
      <c r="K40" s="2"/>
      <c r="L40" s="2"/>
      <c r="M40" s="2"/>
      <c r="N40" s="2"/>
      <c r="O40" s="2">
        <v>2042</v>
      </c>
      <c r="P40" s="2">
        <v>1458</v>
      </c>
      <c r="Q40" s="2"/>
      <c r="R40" s="2"/>
      <c r="S40" s="2"/>
      <c r="T40" s="2"/>
      <c r="U40" s="2"/>
      <c r="V40" s="2"/>
      <c r="W40" s="2"/>
      <c r="X40" s="17"/>
      <c r="Y40" s="17"/>
      <c r="Z40" s="17"/>
      <c r="AA40" s="2"/>
      <c r="AB40" s="2"/>
      <c r="AC40" s="2"/>
      <c r="AD40" s="2"/>
      <c r="AE40" s="26">
        <f t="shared" si="0"/>
        <v>3500</v>
      </c>
      <c r="AF40" s="27">
        <v>3500</v>
      </c>
      <c r="AG40" s="31">
        <f t="shared" si="1"/>
        <v>0</v>
      </c>
      <c r="AH40" s="33">
        <f t="shared" si="2"/>
        <v>0</v>
      </c>
    </row>
    <row r="41" spans="1:34" x14ac:dyDescent="0.3">
      <c r="A41" s="1" t="s">
        <v>74</v>
      </c>
      <c r="B41" s="2"/>
      <c r="C41" s="2"/>
      <c r="D41" s="2"/>
      <c r="E41" s="2"/>
      <c r="F41" s="2"/>
      <c r="G41" s="2"/>
      <c r="H41" s="2">
        <v>75</v>
      </c>
      <c r="I41" s="2">
        <v>80</v>
      </c>
      <c r="J41" s="2"/>
      <c r="K41" s="2"/>
      <c r="L41" s="2"/>
      <c r="M41" s="2"/>
      <c r="N41" s="2"/>
      <c r="O41" s="2"/>
      <c r="P41" s="2"/>
      <c r="Q41" s="2"/>
      <c r="R41" s="2"/>
      <c r="S41" s="2"/>
      <c r="T41" s="2"/>
      <c r="U41" s="2"/>
      <c r="V41" s="2"/>
      <c r="W41" s="2"/>
      <c r="X41" s="17"/>
      <c r="Y41" s="17"/>
      <c r="Z41" s="17"/>
      <c r="AA41" s="2"/>
      <c r="AB41" s="2"/>
      <c r="AC41" s="2"/>
      <c r="AD41" s="2"/>
      <c r="AE41" s="26">
        <f t="shared" si="0"/>
        <v>155</v>
      </c>
      <c r="AF41" s="27">
        <v>7000</v>
      </c>
      <c r="AG41" s="31">
        <f t="shared" si="1"/>
        <v>-6845</v>
      </c>
      <c r="AH41" s="34">
        <f t="shared" si="2"/>
        <v>-0.97785714285714287</v>
      </c>
    </row>
    <row r="42" spans="1:34" x14ac:dyDescent="0.3">
      <c r="A42" s="8" t="s">
        <v>75</v>
      </c>
      <c r="B42" s="2"/>
      <c r="C42" s="2"/>
      <c r="D42" s="2"/>
      <c r="E42" s="2"/>
      <c r="F42" s="2"/>
      <c r="G42" s="2"/>
      <c r="H42" s="2"/>
      <c r="I42" s="2"/>
      <c r="J42" s="2"/>
      <c r="K42" s="2"/>
      <c r="L42" s="2"/>
      <c r="M42" s="2"/>
      <c r="N42" s="2"/>
      <c r="O42" s="2">
        <v>4083</v>
      </c>
      <c r="P42" s="2">
        <v>2917</v>
      </c>
      <c r="Q42" s="2"/>
      <c r="R42" s="2"/>
      <c r="S42" s="2"/>
      <c r="T42" s="2"/>
      <c r="U42" s="2"/>
      <c r="V42" s="2"/>
      <c r="W42" s="2"/>
      <c r="X42" s="17"/>
      <c r="Y42" s="17"/>
      <c r="Z42" s="17"/>
      <c r="AA42" s="2"/>
      <c r="AB42" s="2"/>
      <c r="AC42" s="2"/>
      <c r="AD42" s="2"/>
      <c r="AE42" s="26">
        <f t="shared" si="0"/>
        <v>7000</v>
      </c>
      <c r="AF42" s="27">
        <v>7000</v>
      </c>
      <c r="AG42" s="31">
        <f t="shared" si="1"/>
        <v>0</v>
      </c>
      <c r="AH42" s="33">
        <f t="shared" si="2"/>
        <v>0</v>
      </c>
    </row>
    <row r="43" spans="1:34" x14ac:dyDescent="0.3">
      <c r="A43" s="1" t="s">
        <v>76</v>
      </c>
      <c r="B43" s="2"/>
      <c r="C43" s="2"/>
      <c r="D43" s="2"/>
      <c r="E43" s="2"/>
      <c r="F43" s="2"/>
      <c r="G43" s="2"/>
      <c r="H43" s="2"/>
      <c r="I43" s="2"/>
      <c r="J43" s="2"/>
      <c r="K43" s="2"/>
      <c r="L43" s="2"/>
      <c r="M43" s="2"/>
      <c r="N43" s="2"/>
      <c r="O43" s="2"/>
      <c r="P43" s="2"/>
      <c r="Q43" s="2"/>
      <c r="R43" s="2"/>
      <c r="S43" s="2"/>
      <c r="T43" s="2"/>
      <c r="U43" s="2"/>
      <c r="V43" s="2"/>
      <c r="W43" s="2"/>
      <c r="X43" s="17"/>
      <c r="Y43" s="17"/>
      <c r="Z43" s="17"/>
      <c r="AA43" s="2"/>
      <c r="AB43" s="2"/>
      <c r="AC43" s="2"/>
      <c r="AD43" s="2"/>
      <c r="AE43" s="26">
        <f t="shared" si="0"/>
        <v>0</v>
      </c>
      <c r="AF43" s="27">
        <v>4450</v>
      </c>
      <c r="AG43" s="31">
        <f t="shared" si="1"/>
        <v>-4450</v>
      </c>
      <c r="AH43" s="34">
        <f t="shared" si="2"/>
        <v>-1</v>
      </c>
    </row>
    <row r="44" spans="1:34" x14ac:dyDescent="0.3">
      <c r="A44" s="8" t="s">
        <v>77</v>
      </c>
      <c r="B44" s="2"/>
      <c r="C44" s="2"/>
      <c r="D44" s="2"/>
      <c r="E44" s="2"/>
      <c r="F44" s="2"/>
      <c r="G44" s="2"/>
      <c r="H44" s="2"/>
      <c r="I44" s="2"/>
      <c r="J44" s="2"/>
      <c r="K44" s="2"/>
      <c r="L44" s="2"/>
      <c r="M44" s="2"/>
      <c r="N44" s="2"/>
      <c r="O44" s="2">
        <v>2333</v>
      </c>
      <c r="P44" s="2">
        <v>1667</v>
      </c>
      <c r="Q44" s="2"/>
      <c r="R44" s="2"/>
      <c r="S44" s="2"/>
      <c r="T44" s="2"/>
      <c r="U44" s="2"/>
      <c r="V44" s="2"/>
      <c r="W44" s="2"/>
      <c r="X44" s="17"/>
      <c r="Y44" s="17"/>
      <c r="Z44" s="17"/>
      <c r="AA44" s="2"/>
      <c r="AB44" s="2"/>
      <c r="AC44" s="2"/>
      <c r="AD44" s="2"/>
      <c r="AE44" s="26">
        <f t="shared" si="0"/>
        <v>4000</v>
      </c>
      <c r="AF44" s="27">
        <v>4000</v>
      </c>
      <c r="AG44" s="31">
        <f t="shared" si="1"/>
        <v>0</v>
      </c>
      <c r="AH44" s="33">
        <f t="shared" si="2"/>
        <v>0</v>
      </c>
    </row>
    <row r="45" spans="1:34" x14ac:dyDescent="0.3">
      <c r="A45" s="1" t="s">
        <v>78</v>
      </c>
      <c r="B45" s="2"/>
      <c r="C45" s="2"/>
      <c r="D45" s="2"/>
      <c r="E45" s="2"/>
      <c r="F45" s="2"/>
      <c r="G45" s="2"/>
      <c r="H45" s="2"/>
      <c r="I45" s="2"/>
      <c r="J45" s="2"/>
      <c r="K45" s="2"/>
      <c r="L45" s="2"/>
      <c r="M45" s="2"/>
      <c r="N45" s="2"/>
      <c r="O45" s="2"/>
      <c r="P45" s="2"/>
      <c r="Q45" s="2"/>
      <c r="R45" s="2"/>
      <c r="S45" s="2"/>
      <c r="T45" s="2"/>
      <c r="U45" s="2"/>
      <c r="V45" s="2"/>
      <c r="W45" s="2"/>
      <c r="X45" s="17"/>
      <c r="Y45" s="17"/>
      <c r="Z45" s="17"/>
      <c r="AA45" s="2"/>
      <c r="AB45" s="2"/>
      <c r="AC45" s="2"/>
      <c r="AD45" s="2"/>
      <c r="AE45" s="26">
        <f t="shared" si="0"/>
        <v>0</v>
      </c>
      <c r="AF45" s="27">
        <v>1500</v>
      </c>
      <c r="AG45" s="31">
        <f t="shared" si="1"/>
        <v>-1500</v>
      </c>
      <c r="AH45" s="34">
        <f t="shared" si="2"/>
        <v>-1</v>
      </c>
    </row>
    <row r="46" spans="1:34" x14ac:dyDescent="0.3">
      <c r="A46" s="8" t="s">
        <v>79</v>
      </c>
      <c r="B46" s="2"/>
      <c r="C46" s="2"/>
      <c r="D46" s="2"/>
      <c r="E46" s="2"/>
      <c r="F46" s="2"/>
      <c r="G46" s="2"/>
      <c r="H46" s="2"/>
      <c r="I46" s="2"/>
      <c r="J46" s="2"/>
      <c r="K46" s="2"/>
      <c r="L46" s="2"/>
      <c r="M46" s="2"/>
      <c r="N46" s="2"/>
      <c r="O46" s="2">
        <v>1079</v>
      </c>
      <c r="P46" s="2">
        <v>771</v>
      </c>
      <c r="Q46" s="2"/>
      <c r="R46" s="2"/>
      <c r="S46" s="2"/>
      <c r="T46" s="2"/>
      <c r="U46" s="2"/>
      <c r="V46" s="2"/>
      <c r="W46" s="2"/>
      <c r="X46" s="17"/>
      <c r="Y46" s="17"/>
      <c r="Z46" s="17"/>
      <c r="AA46" s="2"/>
      <c r="AB46" s="2"/>
      <c r="AC46" s="2"/>
      <c r="AD46" s="2"/>
      <c r="AE46" s="26">
        <f t="shared" si="0"/>
        <v>1850</v>
      </c>
      <c r="AF46" s="27">
        <v>1850</v>
      </c>
      <c r="AG46" s="31">
        <f t="shared" si="1"/>
        <v>0</v>
      </c>
      <c r="AH46" s="33">
        <f t="shared" si="2"/>
        <v>0</v>
      </c>
    </row>
    <row r="47" spans="1:34" x14ac:dyDescent="0.3">
      <c r="A47" s="1" t="s">
        <v>80</v>
      </c>
      <c r="B47" s="2"/>
      <c r="C47" s="2"/>
      <c r="D47" s="2"/>
      <c r="E47" s="2"/>
      <c r="F47" s="2"/>
      <c r="G47" s="2"/>
      <c r="H47" s="2"/>
      <c r="I47" s="2">
        <v>100</v>
      </c>
      <c r="J47" s="2"/>
      <c r="K47" s="2"/>
      <c r="L47" s="2"/>
      <c r="M47" s="2"/>
      <c r="N47" s="2"/>
      <c r="O47" s="2"/>
      <c r="P47" s="2"/>
      <c r="Q47" s="17"/>
      <c r="R47" s="17"/>
      <c r="S47" s="17"/>
      <c r="T47" s="17"/>
      <c r="U47" s="17"/>
      <c r="V47" s="17"/>
      <c r="W47" s="17"/>
      <c r="X47" s="17"/>
      <c r="Y47" s="17"/>
      <c r="Z47" s="17"/>
      <c r="AA47" s="17"/>
      <c r="AB47" s="2"/>
      <c r="AC47" s="2"/>
      <c r="AD47" s="2"/>
      <c r="AE47" s="26">
        <f t="shared" si="0"/>
        <v>100</v>
      </c>
      <c r="AF47" s="27">
        <v>9720</v>
      </c>
      <c r="AG47" s="31">
        <f t="shared" si="1"/>
        <v>-9620</v>
      </c>
      <c r="AH47" s="34">
        <f t="shared" si="2"/>
        <v>-0.98971193415637859</v>
      </c>
    </row>
    <row r="48" spans="1:34" x14ac:dyDescent="0.3">
      <c r="A48" s="8" t="s">
        <v>81</v>
      </c>
      <c r="B48" s="2"/>
      <c r="C48" s="2"/>
      <c r="D48" s="2"/>
      <c r="E48" s="2"/>
      <c r="F48" s="2"/>
      <c r="G48" s="2"/>
      <c r="H48" s="2"/>
      <c r="I48" s="2"/>
      <c r="J48" s="2"/>
      <c r="K48" s="2"/>
      <c r="L48" s="2"/>
      <c r="M48" s="2"/>
      <c r="N48" s="2"/>
      <c r="O48" s="2">
        <v>12285</v>
      </c>
      <c r="P48" s="2">
        <v>8775</v>
      </c>
      <c r="Q48" s="17"/>
      <c r="R48" s="17"/>
      <c r="S48" s="17"/>
      <c r="T48" s="17"/>
      <c r="U48" s="17"/>
      <c r="V48" s="17"/>
      <c r="W48" s="17"/>
      <c r="X48" s="17"/>
      <c r="Y48" s="17"/>
      <c r="Z48" s="17"/>
      <c r="AA48" s="17"/>
      <c r="AB48" s="2"/>
      <c r="AC48" s="2"/>
      <c r="AD48" s="2"/>
      <c r="AE48" s="26">
        <f t="shared" si="0"/>
        <v>21060</v>
      </c>
      <c r="AF48" s="27">
        <v>21060</v>
      </c>
      <c r="AG48" s="31">
        <f t="shared" si="1"/>
        <v>0</v>
      </c>
      <c r="AH48" s="33">
        <f t="shared" si="2"/>
        <v>0</v>
      </c>
    </row>
    <row r="49" spans="1:34" x14ac:dyDescent="0.3">
      <c r="A49" s="1" t="s">
        <v>82</v>
      </c>
      <c r="B49" s="2"/>
      <c r="C49" s="2"/>
      <c r="D49" s="2"/>
      <c r="E49" s="2"/>
      <c r="F49" s="2"/>
      <c r="G49" s="2"/>
      <c r="H49" s="2"/>
      <c r="I49" s="2"/>
      <c r="J49" s="2"/>
      <c r="K49" s="2"/>
      <c r="L49" s="2"/>
      <c r="M49" s="2"/>
      <c r="N49" s="2"/>
      <c r="O49" s="2"/>
      <c r="P49" s="2"/>
      <c r="Q49" s="17"/>
      <c r="R49" s="17"/>
      <c r="S49" s="17"/>
      <c r="T49" s="17"/>
      <c r="U49" s="17"/>
      <c r="V49" s="17"/>
      <c r="W49" s="17"/>
      <c r="X49" s="17"/>
      <c r="Y49" s="17"/>
      <c r="Z49" s="17"/>
      <c r="AA49" s="17"/>
      <c r="AB49" s="2"/>
      <c r="AC49" s="2"/>
      <c r="AD49" s="2"/>
      <c r="AE49" s="26">
        <f t="shared" si="0"/>
        <v>0</v>
      </c>
      <c r="AF49" s="27">
        <v>3600</v>
      </c>
      <c r="AG49" s="31">
        <f t="shared" si="1"/>
        <v>-3600</v>
      </c>
      <c r="AH49" s="34">
        <f t="shared" si="2"/>
        <v>-1</v>
      </c>
    </row>
    <row r="50" spans="1:34" x14ac:dyDescent="0.3">
      <c r="A50" s="8" t="s">
        <v>83</v>
      </c>
      <c r="B50" s="2"/>
      <c r="C50" s="2"/>
      <c r="D50" s="2"/>
      <c r="E50" s="2"/>
      <c r="F50" s="2"/>
      <c r="G50" s="2"/>
      <c r="H50" s="2"/>
      <c r="I50" s="2"/>
      <c r="J50" s="2"/>
      <c r="K50" s="2"/>
      <c r="L50" s="2"/>
      <c r="M50" s="2"/>
      <c r="N50" s="2"/>
      <c r="O50" s="2">
        <v>1925</v>
      </c>
      <c r="P50" s="2">
        <v>1375</v>
      </c>
      <c r="Q50" s="17"/>
      <c r="R50" s="17"/>
      <c r="S50" s="17"/>
      <c r="T50" s="17"/>
      <c r="U50" s="17"/>
      <c r="V50" s="17"/>
      <c r="W50" s="17"/>
      <c r="X50" s="17"/>
      <c r="Y50" s="17"/>
      <c r="Z50" s="17"/>
      <c r="AA50" s="17"/>
      <c r="AB50" s="2"/>
      <c r="AC50" s="2"/>
      <c r="AD50" s="2"/>
      <c r="AE50" s="26">
        <f t="shared" si="0"/>
        <v>3300</v>
      </c>
      <c r="AF50" s="27">
        <v>3300</v>
      </c>
      <c r="AG50" s="31">
        <f t="shared" si="1"/>
        <v>0</v>
      </c>
      <c r="AH50" s="33">
        <f t="shared" si="2"/>
        <v>0</v>
      </c>
    </row>
    <row r="51" spans="1:34" x14ac:dyDescent="0.3">
      <c r="A51" s="1" t="s">
        <v>84</v>
      </c>
      <c r="B51" s="2"/>
      <c r="C51" s="2"/>
      <c r="D51" s="2"/>
      <c r="E51" s="2"/>
      <c r="F51" s="2"/>
      <c r="G51" s="2"/>
      <c r="H51" s="2"/>
      <c r="I51" s="2"/>
      <c r="J51" s="2"/>
      <c r="K51" s="2"/>
      <c r="L51" s="2"/>
      <c r="M51" s="2"/>
      <c r="N51" s="2"/>
      <c r="O51" s="2"/>
      <c r="P51" s="2"/>
      <c r="Q51" s="2"/>
      <c r="R51" s="2"/>
      <c r="S51" s="2"/>
      <c r="T51" s="2"/>
      <c r="U51" s="2"/>
      <c r="V51" s="2"/>
      <c r="W51" s="2"/>
      <c r="X51" s="17"/>
      <c r="Y51" s="17"/>
      <c r="Z51" s="17"/>
      <c r="AA51" s="2"/>
      <c r="AB51" s="2"/>
      <c r="AC51" s="2"/>
      <c r="AD51" s="2"/>
      <c r="AE51" s="26">
        <f t="shared" si="0"/>
        <v>0</v>
      </c>
      <c r="AF51" s="27">
        <v>800</v>
      </c>
      <c r="AG51" s="31">
        <f t="shared" si="1"/>
        <v>-800</v>
      </c>
      <c r="AH51" s="34">
        <f t="shared" si="2"/>
        <v>-1</v>
      </c>
    </row>
    <row r="52" spans="1:34" x14ac:dyDescent="0.3">
      <c r="A52" s="60" t="s">
        <v>85</v>
      </c>
      <c r="B52" s="2"/>
      <c r="C52" s="2"/>
      <c r="D52" s="2"/>
      <c r="E52" s="2"/>
      <c r="F52" s="2"/>
      <c r="G52" s="2"/>
      <c r="H52" s="2"/>
      <c r="I52" s="2"/>
      <c r="J52" s="2"/>
      <c r="K52" s="2"/>
      <c r="L52" s="2"/>
      <c r="M52" s="2"/>
      <c r="N52" s="2"/>
      <c r="O52" s="2"/>
      <c r="P52" s="2"/>
      <c r="Q52" s="2"/>
      <c r="R52" s="2"/>
      <c r="S52" s="2"/>
      <c r="T52" s="2"/>
      <c r="U52" s="2"/>
      <c r="V52" s="2"/>
      <c r="W52" s="2"/>
      <c r="X52" s="17"/>
      <c r="Y52" s="17"/>
      <c r="Z52" s="17"/>
      <c r="AA52" s="2"/>
      <c r="AB52" s="2"/>
      <c r="AC52" s="2"/>
      <c r="AD52" s="2"/>
      <c r="AE52" s="26">
        <f t="shared" si="0"/>
        <v>0</v>
      </c>
      <c r="AF52" s="27">
        <v>600</v>
      </c>
      <c r="AG52" s="31">
        <f t="shared" si="1"/>
        <v>-600</v>
      </c>
      <c r="AH52" s="34">
        <f t="shared" si="2"/>
        <v>-1</v>
      </c>
    </row>
    <row r="53" spans="1:34" x14ac:dyDescent="0.3">
      <c r="A53" s="1" t="s">
        <v>86</v>
      </c>
      <c r="B53" s="2"/>
      <c r="C53" s="2"/>
      <c r="D53" s="2"/>
      <c r="E53" s="2"/>
      <c r="F53" s="2"/>
      <c r="G53" s="2"/>
      <c r="H53" s="2"/>
      <c r="I53" s="2"/>
      <c r="J53" s="2"/>
      <c r="K53" s="2"/>
      <c r="L53" s="2"/>
      <c r="M53" s="2"/>
      <c r="N53" s="2"/>
      <c r="O53" s="2"/>
      <c r="P53" s="2"/>
      <c r="Q53" s="2"/>
      <c r="R53" s="2"/>
      <c r="S53" s="2"/>
      <c r="T53" s="2"/>
      <c r="U53" s="2"/>
      <c r="V53" s="2"/>
      <c r="W53" s="2"/>
      <c r="X53" s="17"/>
      <c r="Y53" s="17"/>
      <c r="Z53" s="17"/>
      <c r="AA53" s="2"/>
      <c r="AB53" s="2"/>
      <c r="AC53" s="2"/>
      <c r="AD53" s="2"/>
      <c r="AE53" s="26">
        <f t="shared" si="0"/>
        <v>0</v>
      </c>
      <c r="AF53" s="27">
        <v>1500</v>
      </c>
      <c r="AG53" s="31">
        <f t="shared" si="1"/>
        <v>-1500</v>
      </c>
      <c r="AH53" s="34">
        <f t="shared" si="2"/>
        <v>-1</v>
      </c>
    </row>
    <row r="54" spans="1:34" x14ac:dyDescent="0.3">
      <c r="A54" s="4" t="s">
        <v>87</v>
      </c>
      <c r="B54" s="6">
        <f t="shared" ref="B54:AD54" si="3">SUM(B4:B53)</f>
        <v>85000</v>
      </c>
      <c r="C54" s="6">
        <f t="shared" si="3"/>
        <v>6500</v>
      </c>
      <c r="D54" s="6">
        <f t="shared" si="3"/>
        <v>30200</v>
      </c>
      <c r="E54" s="6">
        <f t="shared" si="3"/>
        <v>21658</v>
      </c>
      <c r="F54" s="6">
        <f t="shared" si="3"/>
        <v>4932</v>
      </c>
      <c r="G54" s="6">
        <f t="shared" si="3"/>
        <v>26000</v>
      </c>
      <c r="H54" s="6">
        <f t="shared" si="3"/>
        <v>9240.42</v>
      </c>
      <c r="I54" s="61">
        <f t="shared" si="3"/>
        <v>5736</v>
      </c>
      <c r="J54" s="61">
        <f t="shared" si="3"/>
        <v>72000</v>
      </c>
      <c r="K54" s="61">
        <f t="shared" si="3"/>
        <v>9500</v>
      </c>
      <c r="L54" s="61">
        <f t="shared" si="3"/>
        <v>9000</v>
      </c>
      <c r="M54" s="61">
        <f t="shared" si="3"/>
        <v>2231</v>
      </c>
      <c r="N54" s="61">
        <f t="shared" si="3"/>
        <v>4656</v>
      </c>
      <c r="O54" s="61">
        <f t="shared" si="3"/>
        <v>244016</v>
      </c>
      <c r="P54" s="61">
        <f t="shared" si="3"/>
        <v>174363</v>
      </c>
      <c r="Q54" s="70">
        <f t="shared" si="3"/>
        <v>17064</v>
      </c>
      <c r="R54" s="70">
        <f t="shared" si="3"/>
        <v>17500</v>
      </c>
      <c r="S54" s="70">
        <f t="shared" si="3"/>
        <v>17500</v>
      </c>
      <c r="T54" s="70">
        <f t="shared" si="3"/>
        <v>25000</v>
      </c>
      <c r="U54" s="70">
        <f t="shared" si="3"/>
        <v>5600</v>
      </c>
      <c r="V54" s="70">
        <f t="shared" si="3"/>
        <v>5300</v>
      </c>
      <c r="W54" s="70">
        <f t="shared" si="3"/>
        <v>8734</v>
      </c>
      <c r="X54" s="62">
        <f t="shared" si="3"/>
        <v>35500</v>
      </c>
      <c r="Y54" s="62">
        <f t="shared" si="3"/>
        <v>30500</v>
      </c>
      <c r="Z54" s="62">
        <f t="shared" si="3"/>
        <v>0</v>
      </c>
      <c r="AA54" s="5">
        <f t="shared" si="3"/>
        <v>7000</v>
      </c>
      <c r="AB54" s="5">
        <f t="shared" si="3"/>
        <v>20000</v>
      </c>
      <c r="AC54" s="5">
        <f t="shared" si="3"/>
        <v>5500</v>
      </c>
      <c r="AD54" s="5">
        <f t="shared" si="3"/>
        <v>8020.13</v>
      </c>
      <c r="AE54" s="5">
        <f>SUM(AE4:AE53)</f>
        <v>908250.54999999993</v>
      </c>
      <c r="AF54" s="5">
        <f>SUM(AF4:AF53)</f>
        <v>1004748</v>
      </c>
      <c r="AG54" s="31">
        <f>SUM(AE54-AF54)</f>
        <v>-96497.45000000007</v>
      </c>
      <c r="AH54" s="58"/>
    </row>
    <row r="56" spans="1:34" x14ac:dyDescent="0.3">
      <c r="A56" s="11"/>
      <c r="B56" s="13"/>
      <c r="C56" s="13"/>
      <c r="D56" s="13"/>
      <c r="E56" s="13"/>
      <c r="F56" s="13"/>
      <c r="G56" s="13"/>
      <c r="H56" s="13"/>
      <c r="I56" s="13"/>
      <c r="J56" s="13"/>
      <c r="K56" s="13"/>
      <c r="L56" s="13"/>
      <c r="M56" s="13"/>
      <c r="N56" s="13"/>
      <c r="O56" s="13"/>
      <c r="P56" s="13"/>
      <c r="Q56" s="13"/>
      <c r="R56" s="13"/>
      <c r="S56" s="13"/>
      <c r="T56" s="13"/>
      <c r="U56" s="13"/>
      <c r="V56" s="13"/>
      <c r="W56" s="13"/>
      <c r="X56" s="75"/>
      <c r="Y56" s="75"/>
      <c r="Z56" s="75"/>
      <c r="AA56" s="13"/>
      <c r="AB56" s="13"/>
      <c r="AC56" s="13"/>
      <c r="AD56" s="13"/>
      <c r="AE56" s="28"/>
      <c r="AF56" s="28"/>
      <c r="AG56" s="37">
        <f>AG54*1/AF54</f>
        <v>-9.604144521810451E-2</v>
      </c>
    </row>
    <row r="57" spans="1:34" x14ac:dyDescent="0.3">
      <c r="R57" s="14"/>
      <c r="S57" s="14"/>
      <c r="T57" s="14"/>
    </row>
    <row r="58" spans="1:34" ht="17.399999999999999" customHeight="1" x14ac:dyDescent="0.3">
      <c r="E58" s="15"/>
      <c r="F58" s="15"/>
      <c r="L58" s="16"/>
      <c r="Q58" s="15"/>
      <c r="W58" s="15"/>
      <c r="X58" s="81"/>
      <c r="Y58" s="81"/>
    </row>
    <row r="59" spans="1:34" x14ac:dyDescent="0.3">
      <c r="Q59" s="15"/>
      <c r="W59" s="15"/>
    </row>
  </sheetData>
  <mergeCells count="6">
    <mergeCell ref="AA1:AD1"/>
    <mergeCell ref="X1:Z1"/>
    <mergeCell ref="X58:Y58"/>
    <mergeCell ref="R1:W1"/>
    <mergeCell ref="B1:H1"/>
    <mergeCell ref="I1:O1"/>
  </mergeCells>
  <pageMargins left="0.7" right="0.7" top="0.75" bottom="0.75" header="0.3" footer="0.3"/>
  <pageSetup paperSize="9" orientation="landscape" r:id="rId1"/>
  <ignoredErrors>
    <ignoredError sqref="AG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F27B0-E95C-469D-9292-72D091C948DA}">
  <dimension ref="A2:F18"/>
  <sheetViews>
    <sheetView workbookViewId="0">
      <selection activeCell="A4" sqref="A4:XFD4"/>
    </sheetView>
  </sheetViews>
  <sheetFormatPr baseColWidth="10" defaultColWidth="11.44140625" defaultRowHeight="14.4" x14ac:dyDescent="0.3"/>
  <sheetData>
    <row r="2" spans="1:6" x14ac:dyDescent="0.3">
      <c r="A2" t="s">
        <v>88</v>
      </c>
    </row>
    <row r="3" spans="1:6" x14ac:dyDescent="0.3">
      <c r="A3" t="s">
        <v>89</v>
      </c>
    </row>
    <row r="4" spans="1:6" x14ac:dyDescent="0.3">
      <c r="A4" t="s">
        <v>90</v>
      </c>
    </row>
    <row r="5" spans="1:6" x14ac:dyDescent="0.3">
      <c r="A5" t="s">
        <v>91</v>
      </c>
    </row>
    <row r="6" spans="1:6" x14ac:dyDescent="0.3">
      <c r="A6" t="s">
        <v>92</v>
      </c>
    </row>
    <row r="7" spans="1:6" x14ac:dyDescent="0.3">
      <c r="A7" t="s">
        <v>93</v>
      </c>
    </row>
    <row r="8" spans="1:6" x14ac:dyDescent="0.3">
      <c r="A8" t="s">
        <v>94</v>
      </c>
    </row>
    <row r="9" spans="1:6" x14ac:dyDescent="0.3">
      <c r="A9" t="s">
        <v>95</v>
      </c>
    </row>
    <row r="11" spans="1:6" ht="15" thickBot="1" x14ac:dyDescent="0.35"/>
    <row r="12" spans="1:6" ht="15" thickBot="1" x14ac:dyDescent="0.35">
      <c r="A12" s="85" t="s">
        <v>96</v>
      </c>
      <c r="B12" s="86"/>
      <c r="C12" s="89" t="s">
        <v>97</v>
      </c>
      <c r="D12" s="89"/>
      <c r="E12" s="89" t="s">
        <v>98</v>
      </c>
      <c r="F12" s="89"/>
    </row>
    <row r="13" spans="1:6" ht="15" thickBot="1" x14ac:dyDescent="0.35">
      <c r="A13" s="87"/>
      <c r="B13" s="88"/>
      <c r="C13" s="38">
        <v>2022</v>
      </c>
      <c r="D13" s="39" t="s">
        <v>99</v>
      </c>
      <c r="E13" s="40">
        <v>2022</v>
      </c>
      <c r="F13" s="41" t="s">
        <v>99</v>
      </c>
    </row>
    <row r="14" spans="1:6" ht="15" thickBot="1" x14ac:dyDescent="0.35">
      <c r="A14" s="42" t="s">
        <v>100</v>
      </c>
      <c r="B14" s="43">
        <v>2.58E-2</v>
      </c>
      <c r="C14" s="44">
        <v>29776.62</v>
      </c>
      <c r="D14" s="45">
        <v>30544.86</v>
      </c>
      <c r="E14" s="46">
        <v>690.98699999999997</v>
      </c>
      <c r="F14" s="47">
        <v>708.81</v>
      </c>
    </row>
    <row r="15" spans="1:6" ht="15" thickBot="1" x14ac:dyDescent="0.35">
      <c r="A15" s="42" t="s">
        <v>101</v>
      </c>
      <c r="B15" s="43">
        <v>3.2199999999999999E-2</v>
      </c>
      <c r="C15" s="48">
        <v>26999.57</v>
      </c>
      <c r="D15" s="49">
        <v>27868.959999999999</v>
      </c>
      <c r="E15" s="46">
        <v>678.62400000000002</v>
      </c>
      <c r="F15" s="47">
        <v>700.48</v>
      </c>
    </row>
    <row r="16" spans="1:6" ht="15" thickBot="1" x14ac:dyDescent="0.35">
      <c r="A16" s="42" t="s">
        <v>102</v>
      </c>
      <c r="B16" s="50">
        <v>0.04</v>
      </c>
      <c r="C16" s="48">
        <v>24685.35</v>
      </c>
      <c r="D16" s="49">
        <v>25672.76</v>
      </c>
      <c r="E16" s="46">
        <v>655.34199999999998</v>
      </c>
      <c r="F16" s="47">
        <v>681.56</v>
      </c>
    </row>
    <row r="17" spans="1:6" ht="15" thickBot="1" x14ac:dyDescent="0.35">
      <c r="A17" s="42" t="s">
        <v>103</v>
      </c>
      <c r="B17" s="90">
        <v>5.7000000000000002E-2</v>
      </c>
      <c r="C17" s="48">
        <v>22093.43</v>
      </c>
      <c r="D17" s="49">
        <v>23352.76</v>
      </c>
      <c r="E17" s="46">
        <v>573.40499999999997</v>
      </c>
      <c r="F17" s="47">
        <v>606.09</v>
      </c>
    </row>
    <row r="18" spans="1:6" ht="15" thickBot="1" x14ac:dyDescent="0.35">
      <c r="A18" s="51" t="s">
        <v>104</v>
      </c>
      <c r="B18" s="91"/>
      <c r="C18" s="52">
        <v>19748.36</v>
      </c>
      <c r="D18" s="53">
        <v>20874.02</v>
      </c>
      <c r="E18" s="54">
        <v>488.99200000000002</v>
      </c>
      <c r="F18" s="55">
        <v>516.86</v>
      </c>
    </row>
  </sheetData>
  <mergeCells count="4">
    <mergeCell ref="A12:B13"/>
    <mergeCell ref="C12:D12"/>
    <mergeCell ref="E12:F12"/>
    <mergeCell ref="B17:B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bb5d893-38f7-4004-8803-efc6c8d789b3">
      <Terms xmlns="http://schemas.microsoft.com/office/infopath/2007/PartnerControls"/>
    </lcf76f155ced4ddcb4097134ff3c332f>
    <TaxCatchAll xmlns="b1a6cb1a-6c0f-4ec8-979f-455359bc4619" xsi:nil="true"/>
    <Fecha xmlns="3bb5d893-38f7-4004-8803-efc6c8d789b3">2024-01-08T16:06:20+00:00</Fecha>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C98517AA84932C4CA7C18C5096943683" ma:contentTypeVersion="18" ma:contentTypeDescription="Crear nuevo documento." ma:contentTypeScope="" ma:versionID="1ae33db17832607136de12bbf545ed8a">
  <xsd:schema xmlns:xsd="http://www.w3.org/2001/XMLSchema" xmlns:xs="http://www.w3.org/2001/XMLSchema" xmlns:p="http://schemas.microsoft.com/office/2006/metadata/properties" xmlns:ns2="3bb5d893-38f7-4004-8803-efc6c8d789b3" xmlns:ns3="b1a6cb1a-6c0f-4ec8-979f-455359bc4619" targetNamespace="http://schemas.microsoft.com/office/2006/metadata/properties" ma:root="true" ma:fieldsID="fa87c1652eb044eb27ab6fbbe3506fb5" ns2:_="" ns3:_="">
    <xsd:import namespace="3bb5d893-38f7-4004-8803-efc6c8d789b3"/>
    <xsd:import namespace="b1a6cb1a-6c0f-4ec8-979f-455359bc46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Fech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b5d893-38f7-4004-8803-efc6c8d789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c3058889-ac5a-448b-8865-e4f4579a1752" ma:termSetId="09814cd3-568e-fe90-9814-8d621ff8fb84" ma:anchorId="fba54fb3-c3e1-fe81-a776-ca4b69148c4d" ma:open="true" ma:isKeyword="false">
      <xsd:complexType>
        <xsd:sequence>
          <xsd:element ref="pc:Terms" minOccurs="0" maxOccurs="1"/>
        </xsd:sequence>
      </xsd:complexType>
    </xsd:element>
    <xsd:element name="Fecha" ma:index="24" nillable="true" ma:displayName="Fecha" ma:default="[today]" ma:format="DateTime" ma:internalName="Fecha">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a6cb1a-6c0f-4ec8-979f-455359bc4619"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400d3635-83bf-4044-b6c3-8d453da68d40}" ma:internalName="TaxCatchAll" ma:showField="CatchAllData" ma:web="b1a6cb1a-6c0f-4ec8-979f-455359bc46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9CE4E-853D-4177-B520-2EC7E664A897}">
  <ds:schemaRefs>
    <ds:schemaRef ds:uri="http://purl.org/dc/dcmitype/"/>
    <ds:schemaRef ds:uri="http://schemas.microsoft.com/office/2006/documentManagement/types"/>
    <ds:schemaRef ds:uri="http://www.w3.org/XML/1998/namespace"/>
    <ds:schemaRef ds:uri="http://purl.org/dc/terms/"/>
    <ds:schemaRef ds:uri="3bb5d893-38f7-4004-8803-efc6c8d789b3"/>
    <ds:schemaRef ds:uri="http://purl.org/dc/elements/1.1/"/>
    <ds:schemaRef ds:uri="http://schemas.microsoft.com/office/infopath/2007/PartnerControls"/>
    <ds:schemaRef ds:uri="http://schemas.openxmlformats.org/package/2006/metadata/core-properties"/>
    <ds:schemaRef ds:uri="b1a6cb1a-6c0f-4ec8-979f-455359bc4619"/>
    <ds:schemaRef ds:uri="http://schemas.microsoft.com/office/2006/metadata/properties"/>
  </ds:schemaRefs>
</ds:datastoreItem>
</file>

<file path=customXml/itemProps2.xml><?xml version="1.0" encoding="utf-8"?>
<ds:datastoreItem xmlns:ds="http://schemas.openxmlformats.org/officeDocument/2006/customXml" ds:itemID="{FCC05AA0-E448-45B8-8884-D62783CB94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b5d893-38f7-4004-8803-efc6c8d789b3"/>
    <ds:schemaRef ds:uri="b1a6cb1a-6c0f-4ec8-979f-455359bc4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0C0598-0754-4E69-9CEC-682BADEE41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 24</vt:lpstr>
      <vt:lpstr>Premisas</vt:lpstr>
      <vt:lpstr>'Presupuesto 24'!Área_de_impresión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Amaia García</cp:lastModifiedBy>
  <cp:revision/>
  <dcterms:created xsi:type="dcterms:W3CDTF">2023-01-26T08:41:25Z</dcterms:created>
  <dcterms:modified xsi:type="dcterms:W3CDTF">2024-02-27T09:37:00Z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0x010100C98517AA84932C4CA7C18C5096943683</vt:lpwstr>
  </property>
  <property fmtid="{D5CDD505-2E9C-101B-9397-08002B2CF9AE}" pid="3" name="MediaServiceImageTags">
    <vt:lpwstr/>
  </property>
</Properties>
</file>